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Accueil" sheetId="1" r:id="rId1"/>
    <sheet name="Classe" sheetId="2" r:id="rId2"/>
    <sheet name="Saisie" sheetId="3" r:id="rId3"/>
    <sheet name="Feuil1" sheetId="4" state="hidden" r:id="rId4"/>
    <sheet name="listes" sheetId="5" state="hidden" r:id="rId5"/>
  </sheets>
  <definedNames>
    <definedName name="valeur">'listes'!$B$4:$B$7</definedName>
  </definedNames>
  <calcPr fullCalcOnLoad="1"/>
</workbook>
</file>

<file path=xl/sharedStrings.xml><?xml version="1.0" encoding="utf-8"?>
<sst xmlns="http://schemas.openxmlformats.org/spreadsheetml/2006/main" count="134" uniqueCount="114">
  <si>
    <t>Aide à l'analyse des résultats de l'évaluation diagnostique</t>
  </si>
  <si>
    <t>Classe de CE2</t>
  </si>
  <si>
    <t>Octobre 2015</t>
  </si>
  <si>
    <t>Ce fichier tableur comporte 3 feuilles (y compris cette page d'accueil)</t>
  </si>
  <si>
    <t>On passe d'une feuille à l'autre en cliquant sur les onglets qui se trouvent en bas à gauche du classeur.</t>
  </si>
  <si>
    <t>Il faut remplir un fichier par classe et non par école.</t>
  </si>
  <si>
    <t>1 fichier par classe</t>
  </si>
  <si>
    <t>Onglet (classe) : Il suffit de compléter par nom et prénom</t>
  </si>
  <si>
    <t>Onglet (saisie) : remplir par 1, 0, 9, ou abs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</si>
  <si>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</si>
  <si>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</si>
  <si>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</si>
  <si>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</si>
  <si>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</si>
  <si>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</si>
  <si>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</si>
  <si>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</si>
  <si>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</si>
  <si>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Pour saisir vos résultats, utiliser de préférence, les flèches de votre clavier.
Il suffit par exemple d'entrer la valeur 1 ou 9 ou 0 ou Abs
puis de valider en appuyant sur la flèche vers le bas ou vers la droite pour passer à l'Item suivant.</t>
  </si>
  <si>
    <t>Total réponses items par classe</t>
  </si>
  <si>
    <t>MATHEMATIQUES</t>
  </si>
  <si>
    <t>Abs</t>
  </si>
  <si>
    <t>Réussite</t>
  </si>
  <si>
    <t>Séquence</t>
  </si>
  <si>
    <t>Numéro exercice</t>
  </si>
  <si>
    <t>Référence item</t>
  </si>
  <si>
    <t>Nombres</t>
  </si>
  <si>
    <t>NO0101</t>
  </si>
  <si>
    <t>NO0106</t>
  </si>
  <si>
    <t>NO0108</t>
  </si>
  <si>
    <t>NO0402</t>
  </si>
  <si>
    <t>NO0601</t>
  </si>
  <si>
    <t>NO1107</t>
  </si>
  <si>
    <t>Calcul</t>
  </si>
  <si>
    <t>CA0205</t>
  </si>
  <si>
    <t>CA0415</t>
  </si>
  <si>
    <t>CA0505</t>
  </si>
  <si>
    <t>CA0312</t>
  </si>
  <si>
    <t>CA0609</t>
  </si>
  <si>
    <t>CA01407</t>
  </si>
  <si>
    <t>CA01208</t>
  </si>
  <si>
    <t>CA01004</t>
  </si>
  <si>
    <t>Grandeur et mesures</t>
  </si>
  <si>
    <t>GM0111</t>
  </si>
  <si>
    <t>GM0507</t>
  </si>
  <si>
    <t>GM0301</t>
  </si>
  <si>
    <t>GM0520</t>
  </si>
  <si>
    <t>GM0508</t>
  </si>
  <si>
    <t>Géométrie</t>
  </si>
  <si>
    <t>GE0102</t>
  </si>
  <si>
    <t>GE0801</t>
  </si>
  <si>
    <t>GE0305</t>
  </si>
  <si>
    <t>GE0402</t>
  </si>
  <si>
    <t>GE0901</t>
  </si>
  <si>
    <t>GE0404</t>
  </si>
  <si>
    <t>Gestion des données</t>
  </si>
  <si>
    <t>OG0104</t>
  </si>
  <si>
    <t>OG0105</t>
  </si>
  <si>
    <t>OG0106</t>
  </si>
  <si>
    <t>Total réponses</t>
  </si>
  <si>
    <t>item par élève</t>
  </si>
  <si>
    <t>réussite</t>
  </si>
  <si>
    <t>FRANCAIS</t>
  </si>
  <si>
    <t>Référence Item</t>
  </si>
  <si>
    <t>Lecture</t>
  </si>
  <si>
    <t>LI0101</t>
  </si>
  <si>
    <t>LI0201</t>
  </si>
  <si>
    <t>LI0509</t>
  </si>
  <si>
    <t>LI0510</t>
  </si>
  <si>
    <t>LI0511</t>
  </si>
  <si>
    <t>LI0512</t>
  </si>
  <si>
    <t>LI0513</t>
  </si>
  <si>
    <t>LI0514</t>
  </si>
  <si>
    <t>LI0515</t>
  </si>
  <si>
    <t>LI0516</t>
  </si>
  <si>
    <t xml:space="preserve">Écriture </t>
  </si>
  <si>
    <t>EC0205</t>
  </si>
  <si>
    <t>EC0106</t>
  </si>
  <si>
    <t>EC0107</t>
  </si>
  <si>
    <t>EC0108</t>
  </si>
  <si>
    <t>Vocabulaire</t>
  </si>
  <si>
    <t>VO0206</t>
  </si>
  <si>
    <t>VO0305</t>
  </si>
  <si>
    <t>VO0508</t>
  </si>
  <si>
    <t>Grammaire</t>
  </si>
  <si>
    <t>GR0110</t>
  </si>
  <si>
    <t>GR0201</t>
  </si>
  <si>
    <t>Orthographe</t>
  </si>
  <si>
    <t>OR0104</t>
  </si>
  <si>
    <t>OR0201</t>
  </si>
  <si>
    <t>OR0204</t>
  </si>
  <si>
    <t>EC0404</t>
  </si>
  <si>
    <t>en Français</t>
  </si>
  <si>
    <t>item/élève</t>
  </si>
  <si>
    <t>Maths</t>
  </si>
  <si>
    <t>score /15</t>
  </si>
  <si>
    <t>score /17</t>
  </si>
  <si>
    <t>score /8</t>
  </si>
  <si>
    <t>Grandeur et mesure</t>
  </si>
  <si>
    <t>score /7</t>
  </si>
  <si>
    <t>OGD</t>
  </si>
  <si>
    <t>Nombre total de réponse 1 (bonne réponse) par élève</t>
  </si>
  <si>
    <t>Nombre total de Abs ( élève absent lors de la passation)</t>
  </si>
  <si>
    <t>Pourcentage de réussite</t>
  </si>
  <si>
    <t>Français</t>
  </si>
  <si>
    <t>Lecture (séquence 1)</t>
  </si>
  <si>
    <t>score /5</t>
  </si>
  <si>
    <t>Lecture (séquence 2)</t>
  </si>
  <si>
    <t>score /11</t>
  </si>
  <si>
    <t>Lecture (séquence 3)</t>
  </si>
  <si>
    <t>Ecriture et maîtrise de la langue</t>
  </si>
  <si>
    <t>score /13</t>
  </si>
  <si>
    <t>Ecriture</t>
  </si>
  <si>
    <t>score /3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</si>
</sst>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M\-YY"/>
    <numFmt numFmtId="167" formatCode="0.00%"/>
    <numFmt numFmtId="168" formatCode="0.0%"/>
    <numFmt numFmtId="169" formatCode="0.0"/>
    <numFmt numFmtId="170" formatCode="0"/>
  </numFmts>
  <fonts count="21">
    <font>
      <sz val="10"/>
      <name val="Arial"/>
      <family val="2"/>
    </font>
    <font>
      <b/>
      <sz val="20"/>
      <name val="Arial"/>
      <family val="2"/>
    </font>
    <font>
      <b/>
      <i/>
      <sz val="16"/>
      <color indexed="56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0"/>
      <name val="Bradley Hand ITC"/>
      <family val="4"/>
    </font>
    <font>
      <b/>
      <sz val="16"/>
      <color indexed="51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54"/>
      </left>
      <right style="double">
        <color indexed="54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8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3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65" fontId="1" fillId="0" borderId="2" xfId="20" applyNumberFormat="1" applyFont="1" applyBorder="1" applyAlignment="1">
      <alignment horizontal="center" vertical="top"/>
      <protection/>
    </xf>
    <xf numFmtId="165" fontId="0" fillId="0" borderId="0" xfId="20" applyNumberFormat="1" applyBorder="1" applyAlignment="1">
      <alignment horizontal="center"/>
      <protection/>
    </xf>
    <xf numFmtId="164" fontId="2" fillId="0" borderId="0" xfId="20" applyFont="1" applyBorder="1" applyAlignment="1">
      <alignment/>
      <protection/>
    </xf>
    <xf numFmtId="164" fontId="2" fillId="0" borderId="0" xfId="20" applyFont="1" applyAlignment="1">
      <alignment/>
      <protection/>
    </xf>
    <xf numFmtId="164" fontId="0" fillId="0" borderId="0" xfId="20" applyFont="1">
      <alignment/>
      <protection/>
    </xf>
    <xf numFmtId="164" fontId="3" fillId="2" borderId="3" xfId="20" applyFont="1" applyFill="1" applyBorder="1" applyAlignment="1">
      <alignment horizontal="center" vertical="top"/>
      <protection/>
    </xf>
    <xf numFmtId="164" fontId="0" fillId="0" borderId="4" xfId="20" applyBorder="1">
      <alignment/>
      <protection/>
    </xf>
    <xf numFmtId="164" fontId="0" fillId="0" borderId="5" xfId="20" applyBorder="1">
      <alignment/>
      <protection/>
    </xf>
    <xf numFmtId="164" fontId="0" fillId="0" borderId="6" xfId="20" applyBorder="1">
      <alignment/>
      <protection/>
    </xf>
    <xf numFmtId="164" fontId="0" fillId="0" borderId="7" xfId="20" applyBorder="1">
      <alignment/>
      <protection/>
    </xf>
    <xf numFmtId="166" fontId="4" fillId="0" borderId="0" xfId="20" applyNumberFormat="1" applyFont="1" applyBorder="1" applyAlignment="1">
      <alignment/>
      <protection/>
    </xf>
    <xf numFmtId="164" fontId="0" fillId="0" borderId="0" xfId="20" applyBorder="1">
      <alignment/>
      <protection/>
    </xf>
    <xf numFmtId="164" fontId="0" fillId="0" borderId="8" xfId="20" applyBorder="1">
      <alignment/>
      <protection/>
    </xf>
    <xf numFmtId="166" fontId="0" fillId="0" borderId="0" xfId="20" applyNumberFormat="1" applyFont="1" applyBorder="1" applyAlignment="1">
      <alignment/>
      <protection/>
    </xf>
    <xf numFmtId="164" fontId="0" fillId="0" borderId="0" xfId="20" applyBorder="1" applyAlignment="1">
      <alignment/>
      <protection/>
    </xf>
    <xf numFmtId="164" fontId="5" fillId="2" borderId="0" xfId="20" applyFont="1" applyFill="1" applyBorder="1" applyAlignment="1">
      <alignment vertical="center" wrapText="1"/>
      <protection/>
    </xf>
    <xf numFmtId="164" fontId="0" fillId="0" borderId="0" xfId="20" applyBorder="1" applyAlignment="1">
      <alignment vertical="center"/>
      <protection/>
    </xf>
    <xf numFmtId="164" fontId="0" fillId="0" borderId="0" xfId="20" applyFont="1" applyBorder="1">
      <alignment/>
      <protection/>
    </xf>
    <xf numFmtId="164" fontId="0" fillId="0" borderId="9" xfId="20" applyBorder="1">
      <alignment/>
      <protection/>
    </xf>
    <xf numFmtId="164" fontId="0" fillId="0" borderId="10" xfId="20" applyBorder="1">
      <alignment/>
      <protection/>
    </xf>
    <xf numFmtId="164" fontId="0" fillId="0" borderId="11" xfId="20" applyBorder="1">
      <alignment/>
      <protection/>
    </xf>
    <xf numFmtId="164" fontId="0" fillId="0" borderId="12" xfId="20" applyBorder="1">
      <alignment/>
      <protection/>
    </xf>
    <xf numFmtId="164" fontId="0" fillId="0" borderId="13" xfId="20" applyBorder="1">
      <alignment/>
      <protection/>
    </xf>
    <xf numFmtId="164" fontId="0" fillId="0" borderId="14" xfId="20" applyBorder="1">
      <alignment/>
      <protection/>
    </xf>
    <xf numFmtId="164" fontId="0" fillId="0" borderId="15" xfId="20" applyBorder="1">
      <alignment/>
      <protection/>
    </xf>
    <xf numFmtId="166" fontId="6" fillId="0" borderId="0" xfId="20" applyNumberFormat="1" applyFont="1" applyBorder="1" applyAlignment="1">
      <alignment/>
      <protection/>
    </xf>
    <xf numFmtId="164" fontId="0" fillId="0" borderId="16" xfId="20" applyBorder="1">
      <alignment/>
      <protection/>
    </xf>
    <xf numFmtId="164" fontId="6" fillId="0" borderId="0" xfId="20" applyFont="1" applyBorder="1" applyAlignment="1">
      <alignment/>
      <protection/>
    </xf>
    <xf numFmtId="166" fontId="7" fillId="2" borderId="0" xfId="20" applyNumberFormat="1" applyFont="1" applyFill="1" applyBorder="1" applyAlignment="1">
      <alignment wrapText="1"/>
      <protection/>
    </xf>
    <xf numFmtId="164" fontId="6" fillId="0" borderId="0" xfId="20" applyFont="1" applyBorder="1">
      <alignment/>
      <protection/>
    </xf>
    <xf numFmtId="166" fontId="6" fillId="2" borderId="0" xfId="20" applyNumberFormat="1" applyFont="1" applyFill="1" applyBorder="1" applyAlignment="1">
      <alignment wrapText="1"/>
      <protection/>
    </xf>
    <xf numFmtId="164" fontId="5" fillId="2" borderId="0" xfId="20" applyFont="1" applyFill="1" applyBorder="1" applyAlignment="1">
      <alignment wrapText="1"/>
      <protection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4" fontId="0" fillId="0" borderId="17" xfId="20" applyBorder="1">
      <alignment/>
      <protection/>
    </xf>
    <xf numFmtId="164" fontId="0" fillId="0" borderId="18" xfId="20" applyBorder="1">
      <alignment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8" fillId="0" borderId="0" xfId="20" applyFont="1" applyProtection="1">
      <alignment/>
      <protection/>
    </xf>
    <xf numFmtId="164" fontId="9" fillId="0" borderId="20" xfId="20" applyFont="1" applyBorder="1" applyAlignment="1" applyProtection="1">
      <alignment horizontal="right"/>
      <protection/>
    </xf>
    <xf numFmtId="164" fontId="10" fillId="0" borderId="21" xfId="20" applyFont="1" applyBorder="1" applyAlignment="1" applyProtection="1">
      <alignment/>
      <protection locked="0"/>
    </xf>
    <xf numFmtId="164" fontId="9" fillId="0" borderId="22" xfId="20" applyFont="1" applyBorder="1" applyAlignment="1" applyProtection="1">
      <alignment horizontal="right"/>
      <protection/>
    </xf>
    <xf numFmtId="164" fontId="10" fillId="0" borderId="23" xfId="20" applyFont="1" applyBorder="1" applyAlignment="1" applyProtection="1">
      <alignment/>
      <protection locked="0"/>
    </xf>
    <xf numFmtId="164" fontId="9" fillId="0" borderId="24" xfId="20" applyFont="1" applyBorder="1" applyAlignment="1" applyProtection="1">
      <alignment horizontal="right"/>
      <protection/>
    </xf>
    <xf numFmtId="164" fontId="10" fillId="0" borderId="25" xfId="20" applyFont="1" applyBorder="1" applyAlignment="1" applyProtection="1">
      <alignment/>
      <protection locked="0"/>
    </xf>
    <xf numFmtId="164" fontId="6" fillId="0" borderId="0" xfId="20" applyFont="1" applyProtection="1">
      <alignment/>
      <protection/>
    </xf>
    <xf numFmtId="164" fontId="6" fillId="3" borderId="26" xfId="20" applyFont="1" applyFill="1" applyBorder="1" applyProtection="1">
      <alignment/>
      <protection/>
    </xf>
    <xf numFmtId="164" fontId="6" fillId="0" borderId="26" xfId="20" applyFont="1" applyBorder="1" applyProtection="1">
      <alignment/>
      <protection locked="0"/>
    </xf>
    <xf numFmtId="164" fontId="6" fillId="0" borderId="26" xfId="20" applyFont="1" applyBorder="1" applyProtection="1">
      <alignment/>
      <protection/>
    </xf>
    <xf numFmtId="164" fontId="8" fillId="4" borderId="27" xfId="20" applyFont="1" applyFill="1" applyBorder="1" applyAlignment="1" applyProtection="1">
      <alignment horizontal="right"/>
      <protection/>
    </xf>
    <xf numFmtId="164" fontId="11" fillId="4" borderId="28" xfId="20" applyFont="1" applyFill="1" applyBorder="1" applyAlignment="1" applyProtection="1">
      <alignment horizontal="left"/>
      <protection/>
    </xf>
    <xf numFmtId="164" fontId="0" fillId="0" borderId="0" xfId="20" applyProtection="1">
      <alignment/>
      <protection/>
    </xf>
    <xf numFmtId="164" fontId="9" fillId="5" borderId="20" xfId="20" applyFont="1" applyFill="1" applyBorder="1" applyAlignment="1" applyProtection="1">
      <alignment horizontal="right"/>
      <protection/>
    </xf>
    <xf numFmtId="164" fontId="10" fillId="5" borderId="0" xfId="20" applyFont="1" applyFill="1" applyBorder="1" applyAlignment="1" applyProtection="1">
      <alignment/>
      <protection/>
    </xf>
    <xf numFmtId="164" fontId="9" fillId="5" borderId="22" xfId="20" applyFont="1" applyFill="1" applyBorder="1" applyAlignment="1" applyProtection="1">
      <alignment horizontal="right"/>
      <protection/>
    </xf>
    <xf numFmtId="164" fontId="9" fillId="5" borderId="24" xfId="20" applyFont="1" applyFill="1" applyBorder="1" applyAlignment="1" applyProtection="1">
      <alignment horizontal="right"/>
      <protection/>
    </xf>
    <xf numFmtId="164" fontId="12" fillId="0" borderId="26" xfId="20" applyFont="1" applyBorder="1" applyAlignment="1" applyProtection="1">
      <alignment horizontal="justify" wrapText="1"/>
      <protection/>
    </xf>
    <xf numFmtId="164" fontId="13" fillId="0" borderId="26" xfId="20" applyFont="1" applyBorder="1" applyAlignment="1" applyProtection="1">
      <alignment vertical="center"/>
      <protection/>
    </xf>
    <xf numFmtId="164" fontId="14" fillId="0" borderId="29" xfId="20" applyFont="1" applyBorder="1" applyAlignment="1" applyProtection="1">
      <alignment horizontal="center" wrapText="1"/>
      <protection/>
    </xf>
    <xf numFmtId="164" fontId="15" fillId="0" borderId="26" xfId="20" applyFont="1" applyBorder="1" applyAlignment="1" applyProtection="1">
      <alignment horizontal="center" vertical="center"/>
      <protection/>
    </xf>
    <xf numFmtId="164" fontId="0" fillId="6" borderId="26" xfId="20" applyFill="1" applyBorder="1" applyAlignment="1" applyProtection="1">
      <alignment textRotation="90"/>
      <protection/>
    </xf>
    <xf numFmtId="164" fontId="0" fillId="7" borderId="26" xfId="20" applyFill="1" applyBorder="1" applyAlignment="1" applyProtection="1">
      <alignment textRotation="90"/>
      <protection/>
    </xf>
    <xf numFmtId="164" fontId="0" fillId="0" borderId="26" xfId="20" applyFont="1" applyBorder="1" applyAlignment="1">
      <alignment horizontal="center" vertical="center" wrapText="1"/>
      <protection/>
    </xf>
    <xf numFmtId="164" fontId="13" fillId="0" borderId="26" xfId="20" applyFont="1" applyFill="1" applyBorder="1" applyAlignment="1" applyProtection="1">
      <alignment horizontal="center" vertical="center" wrapText="1"/>
      <protection/>
    </xf>
    <xf numFmtId="164" fontId="0" fillId="0" borderId="26" xfId="20" applyFont="1" applyFill="1" applyBorder="1" applyProtection="1">
      <alignment/>
      <protection/>
    </xf>
    <xf numFmtId="164" fontId="0" fillId="0" borderId="26" xfId="20" applyFont="1" applyFill="1" applyBorder="1" applyProtection="1">
      <alignment/>
      <protection locked="0"/>
    </xf>
    <xf numFmtId="164" fontId="0" fillId="0" borderId="26" xfId="20" applyFill="1" applyBorder="1" applyProtection="1">
      <alignment/>
      <protection locked="0"/>
    </xf>
    <xf numFmtId="164" fontId="0" fillId="0" borderId="26" xfId="20" applyFill="1" applyBorder="1" applyProtection="1">
      <alignment/>
      <protection/>
    </xf>
    <xf numFmtId="167" fontId="0" fillId="0" borderId="26" xfId="20" applyNumberFormat="1" applyFill="1" applyBorder="1" applyProtection="1">
      <alignment/>
      <protection/>
    </xf>
    <xf numFmtId="164" fontId="0" fillId="8" borderId="0" xfId="20" applyFill="1" applyProtection="1">
      <alignment/>
      <protection/>
    </xf>
    <xf numFmtId="164" fontId="14" fillId="0" borderId="30" xfId="20" applyFont="1" applyBorder="1" applyAlignment="1" applyProtection="1">
      <alignment horizontal="center" vertical="center"/>
      <protection/>
    </xf>
    <xf numFmtId="164" fontId="13" fillId="3" borderId="31" xfId="20" applyFont="1" applyFill="1" applyBorder="1" applyAlignment="1" applyProtection="1">
      <alignment horizontal="center"/>
      <protection/>
    </xf>
    <xf numFmtId="164" fontId="13" fillId="0" borderId="31" xfId="20" applyFont="1" applyBorder="1" applyProtection="1">
      <alignment/>
      <protection/>
    </xf>
    <xf numFmtId="164" fontId="0" fillId="8" borderId="32" xfId="20" applyFill="1" applyBorder="1" applyProtection="1">
      <alignment/>
      <protection/>
    </xf>
    <xf numFmtId="164" fontId="0" fillId="0" borderId="33" xfId="20" applyBorder="1" applyProtection="1">
      <alignment/>
      <protection/>
    </xf>
    <xf numFmtId="164" fontId="13" fillId="3" borderId="26" xfId="20" applyFont="1" applyFill="1" applyBorder="1" applyAlignment="1" applyProtection="1">
      <alignment horizontal="center"/>
      <protection/>
    </xf>
    <xf numFmtId="164" fontId="13" fillId="0" borderId="26" xfId="20" applyFont="1" applyBorder="1" applyProtection="1">
      <alignment/>
      <protection/>
    </xf>
    <xf numFmtId="164" fontId="14" fillId="0" borderId="31" xfId="20" applyFont="1" applyBorder="1" applyAlignment="1" applyProtection="1">
      <alignment horizontal="center" vertical="center"/>
      <protection/>
    </xf>
    <xf numFmtId="164" fontId="16" fillId="3" borderId="26" xfId="20" applyFont="1" applyFill="1" applyBorder="1" applyAlignment="1" applyProtection="1">
      <alignment horizontal="center"/>
      <protection/>
    </xf>
    <xf numFmtId="168" fontId="16" fillId="0" borderId="26" xfId="20" applyNumberFormat="1" applyFont="1" applyBorder="1" applyProtection="1">
      <alignment/>
      <protection/>
    </xf>
    <xf numFmtId="168" fontId="14" fillId="0" borderId="29" xfId="20" applyNumberFormat="1" applyFont="1" applyBorder="1" applyAlignment="1" applyProtection="1">
      <alignment horizontal="center"/>
      <protection/>
    </xf>
    <xf numFmtId="164" fontId="0" fillId="6" borderId="26" xfId="20" applyFill="1" applyBorder="1" applyAlignment="1" applyProtection="1">
      <alignment vertical="center" textRotation="90"/>
      <protection/>
    </xf>
    <xf numFmtId="164" fontId="0" fillId="0" borderId="0" xfId="20" applyAlignment="1" applyProtection="1">
      <alignment vertical="center"/>
      <protection/>
    </xf>
    <xf numFmtId="164" fontId="13" fillId="0" borderId="30" xfId="20" applyFont="1" applyFill="1" applyBorder="1" applyAlignment="1" applyProtection="1">
      <alignment horizontal="center" vertical="center" wrapText="1"/>
      <protection/>
    </xf>
    <xf numFmtId="164" fontId="0" fillId="8" borderId="26" xfId="20" applyFont="1" applyFill="1" applyBorder="1" applyProtection="1">
      <alignment/>
      <protection/>
    </xf>
    <xf numFmtId="167" fontId="0" fillId="0" borderId="26" xfId="20" applyNumberFormat="1" applyBorder="1" applyProtection="1">
      <alignment/>
      <protection/>
    </xf>
    <xf numFmtId="164" fontId="0" fillId="0" borderId="26" xfId="20" applyBorder="1" applyProtection="1">
      <alignment/>
      <protection/>
    </xf>
    <xf numFmtId="164" fontId="13" fillId="0" borderId="34" xfId="20" applyFont="1" applyFill="1" applyBorder="1" applyAlignment="1" applyProtection="1">
      <alignment horizontal="center" vertical="center" wrapText="1"/>
      <protection/>
    </xf>
    <xf numFmtId="164" fontId="14" fillId="0" borderId="35" xfId="20" applyFont="1" applyBorder="1" applyAlignment="1" applyProtection="1">
      <alignment horizontal="center" vertical="center"/>
      <protection/>
    </xf>
    <xf numFmtId="164" fontId="16" fillId="3" borderId="35" xfId="20" applyFont="1" applyFill="1" applyBorder="1" applyAlignment="1" applyProtection="1">
      <alignment horizontal="center"/>
      <protection/>
    </xf>
    <xf numFmtId="164" fontId="0" fillId="0" borderId="0" xfId="20" applyBorder="1" applyAlignment="1" applyProtection="1">
      <alignment vertical="top"/>
      <protection/>
    </xf>
    <xf numFmtId="164" fontId="0" fillId="6" borderId="26" xfId="20" applyFill="1" applyBorder="1" applyAlignment="1" applyProtection="1">
      <alignment vertical="top" textRotation="90"/>
      <protection/>
    </xf>
    <xf numFmtId="164" fontId="0" fillId="0" borderId="0" xfId="20" applyAlignment="1" applyProtection="1">
      <alignment vertical="top"/>
      <protection/>
    </xf>
    <xf numFmtId="164" fontId="12" fillId="0" borderId="26" xfId="20" applyFont="1" applyBorder="1" applyAlignment="1" applyProtection="1">
      <alignment horizontal="justify" vertical="top" wrapText="1"/>
      <protection/>
    </xf>
    <xf numFmtId="164" fontId="13" fillId="0" borderId="26" xfId="20" applyFont="1" applyBorder="1" applyAlignment="1" applyProtection="1">
      <alignment vertical="top"/>
      <protection/>
    </xf>
    <xf numFmtId="164" fontId="14" fillId="0" borderId="0" xfId="20" applyFont="1" applyBorder="1" applyAlignment="1" applyProtection="1">
      <alignment horizontal="center" vertical="top" wrapText="1"/>
      <protection/>
    </xf>
    <xf numFmtId="164" fontId="0" fillId="0" borderId="0" xfId="20" applyAlignment="1" applyProtection="1">
      <alignment horizontal="right"/>
      <protection/>
    </xf>
    <xf numFmtId="164" fontId="0" fillId="0" borderId="0" xfId="20" applyAlignment="1" applyProtection="1">
      <alignment horizontal="center"/>
      <protection/>
    </xf>
    <xf numFmtId="169" fontId="0" fillId="0" borderId="0" xfId="20" applyNumberFormat="1" applyAlignment="1" applyProtection="1">
      <alignment horizontal="center"/>
      <protection/>
    </xf>
    <xf numFmtId="164" fontId="17" fillId="0" borderId="20" xfId="20" applyFont="1" applyBorder="1" applyAlignment="1" applyProtection="1">
      <alignment horizontal="center" vertical="center"/>
      <protection/>
    </xf>
    <xf numFmtId="164" fontId="0" fillId="6" borderId="26" xfId="20" applyFill="1" applyBorder="1" applyAlignment="1" applyProtection="1">
      <alignment horizontal="center" vertical="center" textRotation="90"/>
      <protection/>
    </xf>
    <xf numFmtId="164" fontId="13" fillId="6" borderId="26" xfId="20" applyFont="1" applyFill="1" applyBorder="1" applyAlignment="1" applyProtection="1">
      <alignment horizontal="center" textRotation="90"/>
      <protection/>
    </xf>
    <xf numFmtId="164" fontId="0" fillId="0" borderId="0" xfId="20" applyFont="1" applyAlignment="1" applyProtection="1">
      <alignment horizontal="center" textRotation="90"/>
      <protection/>
    </xf>
    <xf numFmtId="164" fontId="0" fillId="0" borderId="0" xfId="20" applyAlignment="1" applyProtection="1">
      <alignment horizontal="center" textRotation="90"/>
      <protection/>
    </xf>
    <xf numFmtId="164" fontId="13" fillId="0" borderId="26" xfId="20" applyFont="1" applyBorder="1" applyAlignment="1" applyProtection="1">
      <alignment horizontal="right" vertical="center" wrapText="1"/>
      <protection/>
    </xf>
    <xf numFmtId="164" fontId="0" fillId="0" borderId="26" xfId="20" applyFont="1" applyBorder="1" applyAlignment="1" applyProtection="1">
      <alignment horizontal="center"/>
      <protection/>
    </xf>
    <xf numFmtId="164" fontId="0" fillId="9" borderId="36" xfId="20" applyFill="1" applyBorder="1" applyAlignment="1" applyProtection="1">
      <alignment horizontal="center"/>
      <protection/>
    </xf>
    <xf numFmtId="164" fontId="0" fillId="9" borderId="26" xfId="20" applyFill="1" applyBorder="1" applyAlignment="1" applyProtection="1">
      <alignment horizontal="center"/>
      <protection/>
    </xf>
    <xf numFmtId="170" fontId="0" fillId="0" borderId="0" xfId="20" applyNumberFormat="1" applyAlignment="1" applyProtection="1">
      <alignment horizontal="center"/>
      <protection/>
    </xf>
    <xf numFmtId="164" fontId="0" fillId="9" borderId="26" xfId="20" applyFont="1" applyFill="1" applyBorder="1" applyAlignment="1" applyProtection="1">
      <alignment horizontal="center"/>
      <protection/>
    </xf>
    <xf numFmtId="164" fontId="13" fillId="10" borderId="26" xfId="20" applyFont="1" applyFill="1" applyBorder="1" applyAlignment="1" applyProtection="1">
      <alignment horizontal="center"/>
      <protection/>
    </xf>
    <xf numFmtId="164" fontId="18" fillId="10" borderId="37" xfId="20" applyFont="1" applyFill="1" applyBorder="1" applyAlignment="1" applyProtection="1">
      <alignment horizontal="center"/>
      <protection/>
    </xf>
    <xf numFmtId="164" fontId="18" fillId="10" borderId="38" xfId="20" applyFont="1" applyFill="1" applyBorder="1" applyAlignment="1" applyProtection="1">
      <alignment horizontal="center"/>
      <protection/>
    </xf>
    <xf numFmtId="164" fontId="18" fillId="10" borderId="39" xfId="20" applyFont="1" applyFill="1" applyBorder="1" applyAlignment="1" applyProtection="1">
      <alignment horizontal="center"/>
      <protection/>
    </xf>
    <xf numFmtId="164" fontId="18" fillId="10" borderId="40" xfId="20" applyFont="1" applyFill="1" applyBorder="1" applyAlignment="1" applyProtection="1">
      <alignment horizontal="center"/>
      <protection/>
    </xf>
    <xf numFmtId="164" fontId="13" fillId="0" borderId="0" xfId="20" applyFont="1" applyAlignment="1" applyProtection="1">
      <alignment horizontal="center"/>
      <protection/>
    </xf>
    <xf numFmtId="164" fontId="19" fillId="10" borderId="26" xfId="20" applyFont="1" applyFill="1" applyBorder="1" applyAlignment="1" applyProtection="1">
      <alignment horizontal="center"/>
      <protection/>
    </xf>
    <xf numFmtId="168" fontId="20" fillId="10" borderId="41" xfId="20" applyNumberFormat="1" applyFont="1" applyFill="1" applyBorder="1" applyAlignment="1" applyProtection="1">
      <alignment horizontal="center"/>
      <protection/>
    </xf>
    <xf numFmtId="168" fontId="14" fillId="0" borderId="0" xfId="20" applyNumberFormat="1" applyFont="1" applyAlignment="1" applyProtection="1">
      <alignment horizontal="center"/>
      <protection/>
    </xf>
    <xf numFmtId="164" fontId="19" fillId="0" borderId="0" xfId="20" applyFont="1" applyAlignment="1" applyProtection="1">
      <alignment horizontal="center"/>
      <protection/>
    </xf>
    <xf numFmtId="164" fontId="0" fillId="6" borderId="31" xfId="20" applyFill="1" applyBorder="1" applyAlignment="1" applyProtection="1">
      <alignment horizontal="center" textRotation="90"/>
      <protection/>
    </xf>
    <xf numFmtId="164" fontId="13" fillId="3" borderId="42" xfId="20" applyFont="1" applyFill="1" applyBorder="1" applyAlignment="1" applyProtection="1">
      <alignment horizontal="center"/>
      <protection/>
    </xf>
    <xf numFmtId="168" fontId="20" fillId="10" borderId="43" xfId="20" applyNumberFormat="1" applyFont="1" applyFill="1" applyBorder="1" applyAlignment="1" applyProtection="1">
      <alignment horizontal="center"/>
      <protection/>
    </xf>
    <xf numFmtId="168" fontId="0" fillId="0" borderId="0" xfId="20" applyNumberFormat="1" applyAlignment="1" applyProtection="1">
      <alignment horizontal="center"/>
      <protection/>
    </xf>
    <xf numFmtId="164" fontId="16" fillId="0" borderId="0" xfId="20" applyFont="1" applyAlignment="1" applyProtection="1">
      <alignment horizontal="center"/>
      <protection/>
    </xf>
    <xf numFmtId="164" fontId="1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4F81BD"/>
      <rgbColor rgb="00A6A6A6"/>
      <rgbColor rgb="0017375E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2</xdr:col>
      <xdr:colOff>904875</xdr:colOff>
      <xdr:row>4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11430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504825</xdr:colOff>
      <xdr:row>13</xdr:row>
      <xdr:rowOff>38100</xdr:rowOff>
    </xdr:from>
    <xdr:to>
      <xdr:col>10</xdr:col>
      <xdr:colOff>666750</xdr:colOff>
      <xdr:row>22</xdr:row>
      <xdr:rowOff>85725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314700"/>
          <a:ext cx="3019425" cy="2514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zoomScale="120" zoomScaleNormal="120" workbookViewId="0" topLeftCell="A7">
      <selection activeCell="I41" sqref="I41"/>
    </sheetView>
  </sheetViews>
  <sheetFormatPr defaultColWidth="11.421875" defaultRowHeight="18.75" customHeight="1"/>
  <cols>
    <col min="1" max="2" width="4.8515625" style="1" customWidth="1"/>
    <col min="3" max="3" width="15.140625" style="1" customWidth="1"/>
    <col min="4" max="5" width="10.7109375" style="1" customWidth="1"/>
    <col min="6" max="6" width="34.140625" style="1" customWidth="1"/>
    <col min="7" max="16384" width="10.7109375" style="1" customWidth="1"/>
  </cols>
  <sheetData>
    <row r="1" ht="9.75" customHeight="1"/>
    <row r="2" spans="3:13" ht="54.75" customHeight="1"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</row>
    <row r="3" spans="3:13" ht="29.25" customHeight="1"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</row>
    <row r="4" spans="3:13" ht="49.5" customHeight="1">
      <c r="C4" s="4"/>
      <c r="D4" s="5" t="s">
        <v>2</v>
      </c>
      <c r="E4" s="5"/>
      <c r="F4" s="5"/>
      <c r="G4" s="5"/>
      <c r="H4" s="5"/>
      <c r="I4" s="5"/>
      <c r="J4" s="5"/>
      <c r="K4" s="5"/>
      <c r="L4" s="5"/>
      <c r="M4" s="5"/>
    </row>
    <row r="5" spans="3:13" ht="12.75">
      <c r="C5" s="4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ht="12.75">
      <c r="C6" s="4"/>
      <c r="D6" s="6"/>
      <c r="E6" s="6"/>
      <c r="F6" s="6"/>
      <c r="G6" s="6"/>
      <c r="H6" s="6"/>
      <c r="I6" s="6"/>
      <c r="J6" s="6"/>
      <c r="K6" s="6"/>
      <c r="L6" s="6"/>
      <c r="M6" s="6"/>
    </row>
    <row r="7" spans="3:13" ht="12.75">
      <c r="C7" s="4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2.75"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2.75">
      <c r="B9" s="8"/>
      <c r="C9" s="8"/>
      <c r="D9" s="6"/>
      <c r="E9" s="6"/>
      <c r="F9" s="6"/>
      <c r="G9" s="6"/>
      <c r="H9" s="6"/>
      <c r="I9" s="6"/>
      <c r="J9" s="6"/>
      <c r="K9" s="6"/>
      <c r="L9" s="6"/>
      <c r="M9" s="6"/>
    </row>
    <row r="10" ht="12.75">
      <c r="B10" s="9"/>
    </row>
    <row r="11" spans="2:13" ht="12.75">
      <c r="B11" s="10">
        <v>1</v>
      </c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2.7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2:13" ht="12.75">
      <c r="B13" s="14"/>
      <c r="C13" s="15" t="s">
        <v>3</v>
      </c>
      <c r="D13" s="15"/>
      <c r="E13" s="15"/>
      <c r="F13" s="15"/>
      <c r="G13" s="15"/>
      <c r="H13" s="15"/>
      <c r="I13" s="15"/>
      <c r="J13" s="15"/>
      <c r="K13" s="15"/>
      <c r="L13" s="16"/>
      <c r="M13" s="17"/>
    </row>
    <row r="14" spans="2:13" ht="12.75">
      <c r="B14" s="14"/>
      <c r="C14" s="18"/>
      <c r="D14" s="19"/>
      <c r="E14" s="19"/>
      <c r="F14" s="19"/>
      <c r="G14" s="19"/>
      <c r="H14" s="19"/>
      <c r="I14" s="19"/>
      <c r="J14" s="19"/>
      <c r="K14" s="16"/>
      <c r="L14" s="16"/>
      <c r="M14" s="17"/>
    </row>
    <row r="15" spans="2:13" ht="42" customHeight="1">
      <c r="B15" s="14"/>
      <c r="C15" s="20" t="s">
        <v>4</v>
      </c>
      <c r="D15" s="20"/>
      <c r="E15" s="20"/>
      <c r="F15" s="20"/>
      <c r="G15" s="21"/>
      <c r="H15" s="21"/>
      <c r="I15" s="21"/>
      <c r="J15" s="21"/>
      <c r="K15" s="16"/>
      <c r="L15" s="16"/>
      <c r="M15" s="17"/>
    </row>
    <row r="16" spans="2:13" ht="12.75">
      <c r="B16" s="14"/>
      <c r="C16" s="20"/>
      <c r="D16" s="20"/>
      <c r="E16" s="20"/>
      <c r="F16" s="20"/>
      <c r="G16" s="21"/>
      <c r="H16" s="21"/>
      <c r="I16" s="21"/>
      <c r="J16" s="21"/>
      <c r="K16" s="16"/>
      <c r="L16" s="16"/>
      <c r="M16" s="17"/>
    </row>
    <row r="17" spans="2:13" ht="63" customHeight="1">
      <c r="B17" s="14"/>
      <c r="C17" s="20"/>
      <c r="D17" s="20"/>
      <c r="E17" s="20"/>
      <c r="F17" s="20"/>
      <c r="G17" s="21"/>
      <c r="H17" s="21"/>
      <c r="I17" s="21"/>
      <c r="J17" s="21"/>
      <c r="K17" s="16"/>
      <c r="L17" s="16"/>
      <c r="M17" s="17"/>
    </row>
    <row r="18" spans="2:13" ht="12.75">
      <c r="B18" s="14"/>
      <c r="C18" s="22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2:13" ht="12.75"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2:13" ht="12.75"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2:13" ht="12.75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2:13" ht="12.75">
      <c r="B22" s="1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2:13" ht="12.75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2:13" ht="12.7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2:13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3" ht="12.75">
      <c r="B27" s="10">
        <v>2</v>
      </c>
      <c r="C27" s="10"/>
    </row>
    <row r="28" spans="2:13" ht="12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</row>
    <row r="29" spans="2:13" ht="12.75">
      <c r="B29" s="29"/>
      <c r="C29" s="15" t="s">
        <v>5</v>
      </c>
      <c r="D29" s="15"/>
      <c r="E29" s="15"/>
      <c r="F29" s="15"/>
      <c r="G29" s="15"/>
      <c r="H29" s="15"/>
      <c r="I29" s="15"/>
      <c r="J29" s="15"/>
      <c r="K29" s="30"/>
      <c r="L29" s="16"/>
      <c r="M29" s="31"/>
    </row>
    <row r="30" spans="2:13" ht="13.5" customHeight="1">
      <c r="B30" s="29"/>
      <c r="C30" s="30"/>
      <c r="D30" s="32"/>
      <c r="E30" s="32"/>
      <c r="F30" s="32"/>
      <c r="G30" s="32"/>
      <c r="H30" s="32"/>
      <c r="I30" s="32"/>
      <c r="J30" s="32"/>
      <c r="K30" s="30"/>
      <c r="L30" s="16"/>
      <c r="M30" s="31"/>
    </row>
    <row r="31" spans="2:13" ht="12.75">
      <c r="B31" s="29"/>
      <c r="G31" s="19"/>
      <c r="H31" s="19"/>
      <c r="I31" s="32"/>
      <c r="J31" s="32"/>
      <c r="K31" s="30"/>
      <c r="L31" s="16"/>
      <c r="M31" s="31"/>
    </row>
    <row r="32" spans="2:13" ht="12.75">
      <c r="B32" s="29"/>
      <c r="G32" s="32"/>
      <c r="H32" s="32"/>
      <c r="I32" s="32"/>
      <c r="J32" s="32"/>
      <c r="K32" s="30"/>
      <c r="L32" s="16"/>
      <c r="M32" s="31"/>
    </row>
    <row r="33" spans="2:13" ht="35.25" customHeight="1">
      <c r="B33" s="29"/>
      <c r="C33" s="33" t="s">
        <v>6</v>
      </c>
      <c r="D33" s="33"/>
      <c r="E33" s="33"/>
      <c r="F33" s="33"/>
      <c r="G33" s="34"/>
      <c r="H33" s="34"/>
      <c r="I33" s="34"/>
      <c r="J33" s="34"/>
      <c r="K33" s="16"/>
      <c r="L33" s="16"/>
      <c r="M33" s="31"/>
    </row>
    <row r="34" spans="2:13" ht="17.25" customHeight="1">
      <c r="B34" s="29"/>
      <c r="C34" s="35" t="s">
        <v>7</v>
      </c>
      <c r="D34" s="35"/>
      <c r="E34" s="35"/>
      <c r="F34" s="35"/>
      <c r="G34" s="34"/>
      <c r="H34" s="34"/>
      <c r="I34" s="34"/>
      <c r="J34" s="34"/>
      <c r="K34" s="16"/>
      <c r="L34" s="16"/>
      <c r="M34" s="31"/>
    </row>
    <row r="35" spans="2:13" ht="17.25" customHeight="1">
      <c r="B35" s="29"/>
      <c r="C35" s="36" t="s">
        <v>8</v>
      </c>
      <c r="D35" s="36"/>
      <c r="E35" s="36"/>
      <c r="F35" s="36"/>
      <c r="G35" s="16"/>
      <c r="H35" s="16"/>
      <c r="I35" s="16"/>
      <c r="J35" s="16"/>
      <c r="K35" s="16"/>
      <c r="L35" s="16"/>
      <c r="M35" s="31"/>
    </row>
    <row r="36" spans="2:13" ht="33.75" customHeight="1">
      <c r="B36" s="29"/>
      <c r="C36" s="36"/>
      <c r="D36" s="36"/>
      <c r="E36" s="36"/>
      <c r="F36" s="36"/>
      <c r="G36" s="16"/>
      <c r="H36" s="16"/>
      <c r="I36" s="16"/>
      <c r="J36" s="16"/>
      <c r="K36" s="16"/>
      <c r="L36" s="16"/>
      <c r="M36" s="31"/>
    </row>
    <row r="37" spans="2:13" ht="12" customHeight="1">
      <c r="B37" s="29"/>
      <c r="G37" s="16"/>
      <c r="H37" s="16"/>
      <c r="I37" s="16"/>
      <c r="J37" s="16"/>
      <c r="K37" s="16"/>
      <c r="L37" s="16"/>
      <c r="M37" s="31"/>
    </row>
    <row r="38" spans="2:17" ht="21" customHeight="1">
      <c r="B38" s="29"/>
      <c r="D38"/>
      <c r="E38" s="37"/>
      <c r="F38" s="38"/>
      <c r="G38" s="38"/>
      <c r="H38" s="38"/>
      <c r="I38" s="38"/>
      <c r="J38" s="38"/>
      <c r="K38" s="38"/>
      <c r="L38" s="38"/>
      <c r="M38" s="39"/>
      <c r="N38" s="38"/>
      <c r="O38" s="38"/>
      <c r="P38"/>
      <c r="Q38"/>
    </row>
    <row r="39" spans="2:17" ht="16.5" customHeight="1">
      <c r="B39" s="29"/>
      <c r="D39"/>
      <c r="E39" s="40"/>
      <c r="F39" s="38"/>
      <c r="G39" s="38"/>
      <c r="H39" s="38"/>
      <c r="I39" s="38"/>
      <c r="J39" s="38"/>
      <c r="K39" s="38"/>
      <c r="L39" s="38"/>
      <c r="M39" s="39"/>
      <c r="N39" s="38"/>
      <c r="O39" s="38"/>
      <c r="P39"/>
      <c r="Q39"/>
    </row>
    <row r="40" spans="2:17" ht="18.75" customHeight="1"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4"/>
      <c r="N40"/>
      <c r="O40"/>
      <c r="P40"/>
      <c r="Q40"/>
    </row>
  </sheetData>
  <sheetProtection password="CE4A" sheet="1"/>
  <mergeCells count="13">
    <mergeCell ref="D2:M2"/>
    <mergeCell ref="D3:M3"/>
    <mergeCell ref="D4:M4"/>
    <mergeCell ref="B8:C8"/>
    <mergeCell ref="B11:C11"/>
    <mergeCell ref="C13:K13"/>
    <mergeCell ref="C15:F17"/>
    <mergeCell ref="B27:C27"/>
    <mergeCell ref="C29:J29"/>
    <mergeCell ref="C33:F33"/>
    <mergeCell ref="C34:F34"/>
    <mergeCell ref="C35:F35"/>
    <mergeCell ref="C36:F36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&amp;C DGESCO A1-1, Bureau des écoles            
&amp;8          
eduscol.education.fr/pid33060/banqu-outils-pour-l-evaluation.html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zoomScale="120" zoomScaleNormal="120" workbookViewId="0" topLeftCell="A10">
      <selection activeCell="C10" sqref="C10"/>
    </sheetView>
  </sheetViews>
  <sheetFormatPr defaultColWidth="11.421875" defaultRowHeight="12.75"/>
  <cols>
    <col min="1" max="1" width="10.8515625" style="45" customWidth="1"/>
    <col min="2" max="2" width="4.140625" style="45" customWidth="1"/>
    <col min="3" max="3" width="32.00390625" style="45" customWidth="1"/>
    <col min="4" max="4" width="28.421875" style="45" customWidth="1"/>
    <col min="5" max="5" width="67.00390625" style="45" customWidth="1"/>
    <col min="6" max="16384" width="10.8515625" style="45" customWidth="1"/>
  </cols>
  <sheetData>
    <row r="1" s="1" customFormat="1" ht="12.75"/>
    <row r="2" spans="3:5" s="1" customFormat="1" ht="12.75">
      <c r="C2" s="46" t="s">
        <v>9</v>
      </c>
      <c r="D2" s="47"/>
      <c r="E2" s="47"/>
    </row>
    <row r="3" spans="3:5" s="1" customFormat="1" ht="12.75">
      <c r="C3" s="48" t="s">
        <v>10</v>
      </c>
      <c r="D3" s="49"/>
      <c r="E3" s="49"/>
    </row>
    <row r="4" spans="3:5" s="1" customFormat="1" ht="12.75">
      <c r="C4" s="48" t="s">
        <v>11</v>
      </c>
      <c r="D4" s="49"/>
      <c r="E4" s="49"/>
    </row>
    <row r="5" spans="3:5" s="1" customFormat="1" ht="12.75">
      <c r="C5" s="48"/>
      <c r="D5" s="49"/>
      <c r="E5" s="49"/>
    </row>
    <row r="6" spans="3:5" s="1" customFormat="1" ht="12.75">
      <c r="C6" s="50" t="s">
        <v>12</v>
      </c>
      <c r="D6" s="51"/>
      <c r="E6" s="51"/>
    </row>
    <row r="7" s="1" customFormat="1" ht="12.75"/>
    <row r="9" spans="3:5" s="52" customFormat="1" ht="12.75">
      <c r="C9" s="53" t="s">
        <v>13</v>
      </c>
      <c r="D9" s="53" t="s">
        <v>14</v>
      </c>
      <c r="E9" s="53" t="s">
        <v>15</v>
      </c>
    </row>
    <row r="10" spans="1:5" s="1" customFormat="1" ht="12.75">
      <c r="A10" s="52"/>
      <c r="B10" s="53">
        <v>1</v>
      </c>
      <c r="C10" s="54"/>
      <c r="D10" s="54"/>
      <c r="E10" s="55" t="str">
        <f>CONCATENATE(C10," ",D10)</f>
        <v> </v>
      </c>
    </row>
    <row r="11" spans="1:5" s="1" customFormat="1" ht="12.75">
      <c r="A11" s="52"/>
      <c r="B11" s="53">
        <v>2</v>
      </c>
      <c r="C11" s="54"/>
      <c r="D11" s="54"/>
      <c r="E11" s="55" t="str">
        <f>CONCATENATE(C11," ",D11)</f>
        <v> </v>
      </c>
    </row>
    <row r="12" spans="1:5" s="1" customFormat="1" ht="12.75">
      <c r="A12" s="52"/>
      <c r="B12" s="53">
        <v>3</v>
      </c>
      <c r="C12" s="54"/>
      <c r="D12" s="54"/>
      <c r="E12" s="55" t="str">
        <f>CONCATENATE(C12," ",D12)</f>
        <v> </v>
      </c>
    </row>
    <row r="13" spans="1:5" s="1" customFormat="1" ht="12.75">
      <c r="A13" s="52"/>
      <c r="B13" s="53">
        <v>4</v>
      </c>
      <c r="C13" s="54"/>
      <c r="D13" s="54"/>
      <c r="E13" s="55" t="str">
        <f>CONCATENATE(C13," ",D13)</f>
        <v> </v>
      </c>
    </row>
    <row r="14" spans="1:5" s="1" customFormat="1" ht="12.75">
      <c r="A14" s="52"/>
      <c r="B14" s="53">
        <v>5</v>
      </c>
      <c r="C14" s="54"/>
      <c r="D14" s="54"/>
      <c r="E14" s="55" t="str">
        <f>CONCATENATE(C14," ",D14)</f>
        <v> </v>
      </c>
    </row>
    <row r="15" spans="1:5" s="1" customFormat="1" ht="12.75">
      <c r="A15" s="52"/>
      <c r="B15" s="53">
        <v>6</v>
      </c>
      <c r="C15" s="54"/>
      <c r="D15" s="54"/>
      <c r="E15" s="55" t="str">
        <f>CONCATENATE(C15," ",D15)</f>
        <v> </v>
      </c>
    </row>
    <row r="16" spans="1:5" s="1" customFormat="1" ht="12.75">
      <c r="A16" s="52"/>
      <c r="B16" s="53">
        <v>7</v>
      </c>
      <c r="C16" s="54"/>
      <c r="D16" s="54"/>
      <c r="E16" s="55" t="str">
        <f>CONCATENATE(C16," ",D16)</f>
        <v> </v>
      </c>
    </row>
    <row r="17" spans="1:5" s="1" customFormat="1" ht="12.75">
      <c r="A17" s="52"/>
      <c r="B17" s="53">
        <v>8</v>
      </c>
      <c r="C17" s="54"/>
      <c r="D17" s="54"/>
      <c r="E17" s="55" t="str">
        <f>CONCATENATE(C17," ",D17)</f>
        <v> </v>
      </c>
    </row>
    <row r="18" spans="1:5" s="1" customFormat="1" ht="12.75">
      <c r="A18" s="52"/>
      <c r="B18" s="53">
        <v>9</v>
      </c>
      <c r="C18" s="54"/>
      <c r="D18" s="54"/>
      <c r="E18" s="55" t="str">
        <f>CONCATENATE(C18," ",D18)</f>
        <v> </v>
      </c>
    </row>
    <row r="19" spans="1:5" s="1" customFormat="1" ht="12.75">
      <c r="A19" s="52"/>
      <c r="B19" s="53">
        <v>10</v>
      </c>
      <c r="C19" s="54"/>
      <c r="D19" s="54"/>
      <c r="E19" s="55" t="str">
        <f>CONCATENATE(C19," ",D19)</f>
        <v> </v>
      </c>
    </row>
    <row r="20" spans="1:5" s="1" customFormat="1" ht="12.75">
      <c r="A20" s="52"/>
      <c r="B20" s="53">
        <v>11</v>
      </c>
      <c r="C20" s="54"/>
      <c r="D20" s="54"/>
      <c r="E20" s="55" t="str">
        <f>CONCATENATE(C20," ",D20)</f>
        <v> </v>
      </c>
    </row>
    <row r="21" spans="1:5" s="1" customFormat="1" ht="12.75">
      <c r="A21" s="52"/>
      <c r="B21" s="53">
        <v>12</v>
      </c>
      <c r="C21" s="54"/>
      <c r="D21" s="54"/>
      <c r="E21" s="55" t="str">
        <f>CONCATENATE(C21," ",D21)</f>
        <v> </v>
      </c>
    </row>
    <row r="22" spans="1:5" s="1" customFormat="1" ht="12.75">
      <c r="A22" s="52"/>
      <c r="B22" s="53">
        <v>13</v>
      </c>
      <c r="C22" s="54"/>
      <c r="D22" s="54"/>
      <c r="E22" s="55" t="str">
        <f>CONCATENATE(C22," ",D22)</f>
        <v> </v>
      </c>
    </row>
    <row r="23" spans="1:5" s="1" customFormat="1" ht="12.75">
      <c r="A23" s="52"/>
      <c r="B23" s="53">
        <v>14</v>
      </c>
      <c r="C23" s="54"/>
      <c r="D23" s="54"/>
      <c r="E23" s="55" t="str">
        <f>CONCATENATE(C23," ",D23)</f>
        <v> </v>
      </c>
    </row>
    <row r="24" spans="1:5" s="1" customFormat="1" ht="12.75">
      <c r="A24" s="52"/>
      <c r="B24" s="53">
        <v>15</v>
      </c>
      <c r="C24" s="54"/>
      <c r="D24" s="54"/>
      <c r="E24" s="55" t="str">
        <f>CONCATENATE(C24," ",D24)</f>
        <v> </v>
      </c>
    </row>
    <row r="25" spans="1:5" s="1" customFormat="1" ht="12.75">
      <c r="A25" s="52"/>
      <c r="B25" s="53">
        <v>16</v>
      </c>
      <c r="C25" s="54"/>
      <c r="D25" s="54"/>
      <c r="E25" s="55" t="str">
        <f>CONCATENATE(C25," ",D25)</f>
        <v> </v>
      </c>
    </row>
    <row r="26" spans="1:5" s="1" customFormat="1" ht="12.75">
      <c r="A26" s="52"/>
      <c r="B26" s="53">
        <v>17</v>
      </c>
      <c r="C26" s="54"/>
      <c r="D26" s="54"/>
      <c r="E26" s="55" t="str">
        <f>CONCATENATE(C26," ",D26)</f>
        <v> </v>
      </c>
    </row>
    <row r="27" spans="1:5" s="1" customFormat="1" ht="12.75">
      <c r="A27" s="52"/>
      <c r="B27" s="53">
        <v>18</v>
      </c>
      <c r="C27" s="54"/>
      <c r="D27" s="54"/>
      <c r="E27" s="55" t="str">
        <f>CONCATENATE(C27," ",D27)</f>
        <v> </v>
      </c>
    </row>
    <row r="28" spans="1:5" s="1" customFormat="1" ht="12.75">
      <c r="A28" s="52"/>
      <c r="B28" s="53">
        <v>19</v>
      </c>
      <c r="C28" s="54"/>
      <c r="D28" s="54"/>
      <c r="E28" s="55" t="str">
        <f>CONCATENATE(C28," ",D28)</f>
        <v> </v>
      </c>
    </row>
    <row r="29" spans="1:5" s="1" customFormat="1" ht="12.75">
      <c r="A29" s="52"/>
      <c r="B29" s="53">
        <v>20</v>
      </c>
      <c r="C29" s="54"/>
      <c r="D29" s="54"/>
      <c r="E29" s="55" t="str">
        <f>CONCATENATE(C29," ",D29)</f>
        <v> </v>
      </c>
    </row>
    <row r="30" spans="1:5" s="1" customFormat="1" ht="12.75">
      <c r="A30" s="52"/>
      <c r="B30" s="53">
        <v>21</v>
      </c>
      <c r="C30" s="54"/>
      <c r="D30" s="54"/>
      <c r="E30" s="55" t="str">
        <f>CONCATENATE(C30," ",D30)</f>
        <v> </v>
      </c>
    </row>
    <row r="31" spans="1:5" s="1" customFormat="1" ht="12.75">
      <c r="A31" s="52"/>
      <c r="B31" s="53">
        <v>22</v>
      </c>
      <c r="C31" s="54"/>
      <c r="D31" s="54"/>
      <c r="E31" s="55" t="str">
        <f>CONCATENATE(C31," ",D31)</f>
        <v> </v>
      </c>
    </row>
    <row r="32" spans="1:5" s="1" customFormat="1" ht="12.75">
      <c r="A32" s="52"/>
      <c r="B32" s="53">
        <v>23</v>
      </c>
      <c r="C32" s="54"/>
      <c r="D32" s="54"/>
      <c r="E32" s="55" t="str">
        <f>CONCATENATE(C32," ",D32)</f>
        <v> </v>
      </c>
    </row>
    <row r="33" spans="1:5" s="1" customFormat="1" ht="12.75">
      <c r="A33" s="52"/>
      <c r="B33" s="53">
        <v>24</v>
      </c>
      <c r="C33" s="54"/>
      <c r="D33" s="54"/>
      <c r="E33" s="55" t="str">
        <f>CONCATENATE(C33," ",D33)</f>
        <v> </v>
      </c>
    </row>
    <row r="34" spans="1:5" s="1" customFormat="1" ht="12.75">
      <c r="A34" s="52"/>
      <c r="B34" s="53">
        <v>25</v>
      </c>
      <c r="C34" s="54"/>
      <c r="D34" s="54"/>
      <c r="E34" s="55" t="str">
        <f>CONCATENATE(C34," ",D34)</f>
        <v> </v>
      </c>
    </row>
    <row r="35" spans="1:5" s="1" customFormat="1" ht="12.75">
      <c r="A35" s="52"/>
      <c r="B35" s="53">
        <v>26</v>
      </c>
      <c r="C35" s="54"/>
      <c r="D35" s="54"/>
      <c r="E35" s="55" t="str">
        <f>CONCATENATE(C35," ",D35)</f>
        <v> </v>
      </c>
    </row>
    <row r="36" spans="1:5" s="1" customFormat="1" ht="12.75">
      <c r="A36" s="52"/>
      <c r="B36" s="53">
        <v>27</v>
      </c>
      <c r="C36" s="54"/>
      <c r="D36" s="54"/>
      <c r="E36" s="55" t="str">
        <f>CONCATENATE(C36," ",D36)</f>
        <v> </v>
      </c>
    </row>
    <row r="37" spans="1:5" s="1" customFormat="1" ht="12.75">
      <c r="A37" s="52"/>
      <c r="B37" s="53">
        <v>28</v>
      </c>
      <c r="C37" s="54"/>
      <c r="D37" s="54"/>
      <c r="E37" s="55" t="str">
        <f>CONCATENATE(C37," ",D37)</f>
        <v> </v>
      </c>
    </row>
    <row r="38" spans="1:5" s="1" customFormat="1" ht="12.75">
      <c r="A38" s="52"/>
      <c r="B38" s="53">
        <v>29</v>
      </c>
      <c r="C38" s="54"/>
      <c r="D38" s="54"/>
      <c r="E38" s="55" t="str">
        <f>CONCATENATE(C38," ",D38)</f>
        <v> </v>
      </c>
    </row>
    <row r="39" spans="1:5" s="1" customFormat="1" ht="12.75">
      <c r="A39" s="52"/>
      <c r="B39" s="53">
        <v>30</v>
      </c>
      <c r="C39" s="54"/>
      <c r="D39" s="54"/>
      <c r="E39" s="55" t="str">
        <f>CONCATENATE(C39," ",D39)</f>
        <v> </v>
      </c>
    </row>
    <row r="40" spans="1:5" s="1" customFormat="1" ht="12.75">
      <c r="A40" s="52"/>
      <c r="B40" s="53">
        <v>31</v>
      </c>
      <c r="C40" s="54"/>
      <c r="D40" s="54"/>
      <c r="E40" s="55" t="str">
        <f>CONCATENATE(C40," ",D40)</f>
        <v> </v>
      </c>
    </row>
    <row r="41" spans="1:5" s="1" customFormat="1" ht="12.75">
      <c r="A41" s="52"/>
      <c r="B41" s="53">
        <v>32</v>
      </c>
      <c r="C41" s="54"/>
      <c r="D41" s="54"/>
      <c r="E41" s="55" t="str">
        <f>CONCATENATE(C41," ",D41)</f>
        <v> </v>
      </c>
    </row>
    <row r="42" spans="1:5" s="1" customFormat="1" ht="12.75">
      <c r="A42" s="52"/>
      <c r="B42" s="53">
        <v>33</v>
      </c>
      <c r="C42" s="54"/>
      <c r="D42" s="54"/>
      <c r="E42" s="55" t="str">
        <f>CONCATENATE(C42," ",D42)</f>
        <v> </v>
      </c>
    </row>
    <row r="43" spans="1:5" s="1" customFormat="1" ht="12.75">
      <c r="A43" s="52"/>
      <c r="B43" s="53">
        <v>34</v>
      </c>
      <c r="C43" s="54"/>
      <c r="D43" s="54"/>
      <c r="E43" s="55" t="str">
        <f>CONCATENATE(C43," ",D43)</f>
        <v> </v>
      </c>
    </row>
    <row r="44" spans="1:5" s="1" customFormat="1" ht="12.75">
      <c r="A44" s="52"/>
      <c r="B44" s="53">
        <v>35</v>
      </c>
      <c r="C44" s="54"/>
      <c r="D44" s="54"/>
      <c r="E44" s="55" t="str">
        <f>CONCATENATE(C44," ",D44)</f>
        <v> </v>
      </c>
    </row>
    <row r="45" spans="1:5" s="1" customFormat="1" ht="12.75">
      <c r="A45" s="52"/>
      <c r="B45" s="53">
        <v>36</v>
      </c>
      <c r="C45" s="54"/>
      <c r="D45" s="54"/>
      <c r="E45" s="55" t="str">
        <f>CONCATENATE(C45," ",D45)</f>
        <v> </v>
      </c>
    </row>
    <row r="46" spans="1:5" s="1" customFormat="1" ht="12.75">
      <c r="A46" s="52"/>
      <c r="B46" s="53">
        <v>37</v>
      </c>
      <c r="C46" s="54"/>
      <c r="D46" s="54"/>
      <c r="E46" s="55" t="str">
        <f>CONCATENATE(C46," ",D46)</f>
        <v> </v>
      </c>
    </row>
    <row r="47" spans="1:5" s="1" customFormat="1" ht="12.75">
      <c r="A47" s="52"/>
      <c r="B47" s="53">
        <v>38</v>
      </c>
      <c r="C47" s="54"/>
      <c r="D47" s="54"/>
      <c r="E47" s="55" t="str">
        <f>CONCATENATE(C47," ",D47)</f>
        <v> </v>
      </c>
    </row>
    <row r="48" spans="1:5" s="1" customFormat="1" ht="12.75">
      <c r="A48" s="52"/>
      <c r="B48" s="53">
        <v>39</v>
      </c>
      <c r="C48" s="54"/>
      <c r="D48" s="54"/>
      <c r="E48" s="55" t="str">
        <f>CONCATENATE(C48," ",D48)</f>
        <v> </v>
      </c>
    </row>
    <row r="49" spans="3:5" s="1" customFormat="1" ht="12.75">
      <c r="C49" s="56" t="s">
        <v>16</v>
      </c>
      <c r="D49" s="56"/>
      <c r="E49" s="57">
        <f>COUNTA(C10:C48)</f>
        <v>0</v>
      </c>
    </row>
  </sheetData>
  <sheetProtection selectLockedCells="1" selectUnlockedCells="1"/>
  <mergeCells count="6">
    <mergeCell ref="D2:E2"/>
    <mergeCell ref="D3:E3"/>
    <mergeCell ref="D4:E4"/>
    <mergeCell ref="D5:E5"/>
    <mergeCell ref="D6:E6"/>
    <mergeCell ref="C49:D4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5"/>
  <sheetViews>
    <sheetView tabSelected="1" zoomScale="120" zoomScaleNormal="120" workbookViewId="0" topLeftCell="A73">
      <selection activeCell="Y22" sqref="Y22"/>
    </sheetView>
  </sheetViews>
  <sheetFormatPr defaultColWidth="11.421875" defaultRowHeight="22.5" customHeight="1"/>
  <cols>
    <col min="1" max="1" width="18.140625" style="58" customWidth="1"/>
    <col min="2" max="2" width="8.28125" style="58" customWidth="1"/>
    <col min="3" max="3" width="9.7109375" style="58" customWidth="1"/>
    <col min="4" max="19" width="6.140625" style="58" customWidth="1"/>
    <col min="20" max="29" width="8.28125" style="58" customWidth="1"/>
    <col min="30" max="30" width="6.28125" style="58" customWidth="1"/>
    <col min="31" max="37" width="7.28125" style="58" customWidth="1"/>
    <col min="38" max="42" width="6.28125" style="58" customWidth="1"/>
    <col min="43" max="45" width="3.28125" style="58" customWidth="1"/>
    <col min="46" max="46" width="4.28125" style="58" customWidth="1"/>
    <col min="47" max="47" width="8.28125" style="58" customWidth="1"/>
    <col min="48" max="16384" width="11.421875" style="58" customWidth="1"/>
  </cols>
  <sheetData>
    <row r="1" spans="1:8" s="1" customFormat="1" ht="12.75">
      <c r="A1" s="59" t="s">
        <v>9</v>
      </c>
      <c r="B1" s="60">
        <f>Classe!D2</f>
        <v>0</v>
      </c>
      <c r="C1" s="60"/>
      <c r="D1" s="60"/>
      <c r="E1" s="60"/>
      <c r="F1" s="60"/>
      <c r="G1" s="60"/>
      <c r="H1" s="60"/>
    </row>
    <row r="2" spans="1:8" s="1" customFormat="1" ht="12.75">
      <c r="A2" s="61" t="s">
        <v>10</v>
      </c>
      <c r="B2" s="60">
        <f>Classe!D3</f>
        <v>0</v>
      </c>
      <c r="C2" s="60"/>
      <c r="D2" s="60"/>
      <c r="E2" s="60"/>
      <c r="F2" s="60"/>
      <c r="G2" s="60"/>
      <c r="H2" s="60"/>
    </row>
    <row r="3" spans="1:8" s="1" customFormat="1" ht="12.75">
      <c r="A3" s="61" t="s">
        <v>11</v>
      </c>
      <c r="B3" s="60">
        <f>Classe!D4</f>
        <v>0</v>
      </c>
      <c r="C3" s="60"/>
      <c r="D3" s="60"/>
      <c r="E3" s="60"/>
      <c r="F3" s="60"/>
      <c r="G3" s="60"/>
      <c r="H3" s="60"/>
    </row>
    <row r="4" spans="1:8" s="1" customFormat="1" ht="12.75">
      <c r="A4" s="62" t="s">
        <v>17</v>
      </c>
      <c r="B4" s="60">
        <f>Classe!D6</f>
        <v>0</v>
      </c>
      <c r="C4" s="60"/>
      <c r="D4" s="60"/>
      <c r="E4" s="60"/>
      <c r="F4" s="60"/>
      <c r="G4" s="60"/>
      <c r="H4" s="60"/>
    </row>
    <row r="5" s="1" customFormat="1" ht="12.75"/>
    <row r="6" ht="12.75"/>
    <row r="7" ht="12.75"/>
    <row r="8" spans="1:47" s="1" customFormat="1" ht="110.25" customHeight="1">
      <c r="A8" s="63" t="s">
        <v>18</v>
      </c>
      <c r="B8" s="63"/>
      <c r="C8" s="63"/>
      <c r="D8" s="64">
        <f>Classe!$B10</f>
        <v>1</v>
      </c>
      <c r="E8" s="64">
        <f>Classe!$B11</f>
        <v>2</v>
      </c>
      <c r="F8" s="64">
        <f>Classe!$B12</f>
        <v>3</v>
      </c>
      <c r="G8" s="64">
        <f>Classe!$B13</f>
        <v>4</v>
      </c>
      <c r="H8" s="64">
        <f>Classe!$B14</f>
        <v>5</v>
      </c>
      <c r="I8" s="64">
        <f>Classe!$B15</f>
        <v>6</v>
      </c>
      <c r="J8" s="64">
        <f>Classe!$B16</f>
        <v>7</v>
      </c>
      <c r="K8" s="64">
        <f>Classe!$B17</f>
        <v>8</v>
      </c>
      <c r="L8" s="64">
        <f>Classe!$B18</f>
        <v>9</v>
      </c>
      <c r="M8" s="64">
        <f>Classe!$B19</f>
        <v>10</v>
      </c>
      <c r="N8" s="64">
        <f>Classe!$B20</f>
        <v>11</v>
      </c>
      <c r="O8" s="64">
        <f>Classe!$B21</f>
        <v>12</v>
      </c>
      <c r="P8" s="64">
        <f>Classe!$B22</f>
        <v>13</v>
      </c>
      <c r="Q8" s="64">
        <f>Classe!$B23</f>
        <v>14</v>
      </c>
      <c r="R8" s="64">
        <f>Classe!$B24</f>
        <v>15</v>
      </c>
      <c r="S8" s="64">
        <f>Classe!$B25</f>
        <v>16</v>
      </c>
      <c r="T8" s="64">
        <f>Classe!$B26</f>
        <v>17</v>
      </c>
      <c r="U8" s="64">
        <f>Classe!$B27</f>
        <v>18</v>
      </c>
      <c r="V8" s="64">
        <f>Classe!$B28</f>
        <v>19</v>
      </c>
      <c r="W8" s="64">
        <f>Classe!$B29</f>
        <v>20</v>
      </c>
      <c r="X8" s="64">
        <f>Classe!$B30</f>
        <v>21</v>
      </c>
      <c r="Y8" s="64">
        <f>Classe!$B31</f>
        <v>22</v>
      </c>
      <c r="Z8" s="64">
        <f>Classe!$B32</f>
        <v>23</v>
      </c>
      <c r="AA8" s="64">
        <f>Classe!$B33</f>
        <v>24</v>
      </c>
      <c r="AB8" s="64">
        <f>Classe!$B34</f>
        <v>25</v>
      </c>
      <c r="AC8" s="64">
        <f>Classe!$B35</f>
        <v>26</v>
      </c>
      <c r="AD8" s="64">
        <f>Classe!$B36</f>
        <v>27</v>
      </c>
      <c r="AE8" s="64">
        <f>Classe!$B37</f>
        <v>28</v>
      </c>
      <c r="AF8" s="64">
        <f>Classe!$B38</f>
        <v>29</v>
      </c>
      <c r="AG8" s="64">
        <f>Classe!$B39</f>
        <v>30</v>
      </c>
      <c r="AH8" s="64">
        <f>Classe!$B40</f>
        <v>31</v>
      </c>
      <c r="AI8" s="64">
        <f>Classe!$B41</f>
        <v>32</v>
      </c>
      <c r="AJ8" s="64">
        <f>Classe!$B42</f>
        <v>33</v>
      </c>
      <c r="AK8" s="64">
        <f>Classe!$B43</f>
        <v>34</v>
      </c>
      <c r="AL8" s="64">
        <f>Classe!$B44</f>
        <v>35</v>
      </c>
      <c r="AM8" s="64">
        <f>Classe!$B45</f>
        <v>36</v>
      </c>
      <c r="AN8" s="64">
        <f>Classe!$B46</f>
        <v>37</v>
      </c>
      <c r="AO8" s="64">
        <f>Classe!$B47</f>
        <v>38</v>
      </c>
      <c r="AP8" s="64">
        <f>Classe!$B48</f>
        <v>39</v>
      </c>
      <c r="AQ8" s="65" t="s">
        <v>19</v>
      </c>
      <c r="AR8" s="65"/>
      <c r="AS8" s="65"/>
      <c r="AT8" s="65"/>
      <c r="AU8" s="65"/>
    </row>
    <row r="9" spans="1:47" s="1" customFormat="1" ht="214.5" customHeight="1">
      <c r="A9" s="66" t="s">
        <v>20</v>
      </c>
      <c r="B9" s="66"/>
      <c r="C9" s="66"/>
      <c r="D9" s="67" t="str">
        <f>Classe!$E10</f>
        <v> </v>
      </c>
      <c r="E9" s="67" t="str">
        <f>Classe!$E11</f>
        <v> </v>
      </c>
      <c r="F9" s="67" t="str">
        <f>Classe!$E12</f>
        <v> </v>
      </c>
      <c r="G9" s="67" t="str">
        <f>Classe!$E13</f>
        <v> </v>
      </c>
      <c r="H9" s="67" t="str">
        <f>Classe!$E14</f>
        <v> </v>
      </c>
      <c r="I9" s="67" t="str">
        <f>Classe!$E15</f>
        <v> </v>
      </c>
      <c r="J9" s="67" t="str">
        <f>Classe!$E16</f>
        <v> </v>
      </c>
      <c r="K9" s="67" t="str">
        <f>Classe!$E17</f>
        <v> </v>
      </c>
      <c r="L9" s="67" t="str">
        <f>Classe!$E18</f>
        <v> </v>
      </c>
      <c r="M9" s="67" t="str">
        <f>Classe!$E19</f>
        <v> </v>
      </c>
      <c r="N9" s="67" t="str">
        <f>Classe!$E20</f>
        <v> </v>
      </c>
      <c r="O9" s="67" t="str">
        <f>Classe!$E21</f>
        <v> </v>
      </c>
      <c r="P9" s="67" t="str">
        <f>Classe!$E22</f>
        <v> </v>
      </c>
      <c r="Q9" s="67" t="str">
        <f>Classe!$E23</f>
        <v> </v>
      </c>
      <c r="R9" s="67" t="str">
        <f>Classe!$E24</f>
        <v> </v>
      </c>
      <c r="S9" s="67" t="str">
        <f>Classe!$E25</f>
        <v> </v>
      </c>
      <c r="T9" s="67" t="str">
        <f>Classe!$E26</f>
        <v> </v>
      </c>
      <c r="U9" s="67" t="str">
        <f>Classe!$E27</f>
        <v> </v>
      </c>
      <c r="V9" s="67" t="str">
        <f>Classe!$E28</f>
        <v> </v>
      </c>
      <c r="W9" s="67" t="str">
        <f>Classe!$E29</f>
        <v> </v>
      </c>
      <c r="X9" s="67" t="str">
        <f>Classe!$E30</f>
        <v> </v>
      </c>
      <c r="Y9" s="67" t="str">
        <f>Classe!$E31</f>
        <v> </v>
      </c>
      <c r="Z9" s="67" t="str">
        <f>Classe!$E32</f>
        <v> </v>
      </c>
      <c r="AA9" s="67" t="str">
        <f>Classe!$E33</f>
        <v> </v>
      </c>
      <c r="AB9" s="67" t="str">
        <f>Classe!$E34</f>
        <v> </v>
      </c>
      <c r="AC9" s="67" t="str">
        <f>Classe!$E35</f>
        <v> </v>
      </c>
      <c r="AD9" s="67" t="str">
        <f>Classe!$E36</f>
        <v> </v>
      </c>
      <c r="AE9" s="67" t="str">
        <f>Classe!$E37</f>
        <v> </v>
      </c>
      <c r="AF9" s="67" t="str">
        <f>Classe!$E38</f>
        <v> </v>
      </c>
      <c r="AG9" s="67" t="str">
        <f>Classe!$E39</f>
        <v> </v>
      </c>
      <c r="AH9" s="67" t="str">
        <f>Classe!$E40</f>
        <v> </v>
      </c>
      <c r="AI9" s="67" t="str">
        <f>Classe!$E41</f>
        <v> </v>
      </c>
      <c r="AJ9" s="67" t="str">
        <f>Classe!$E42</f>
        <v> </v>
      </c>
      <c r="AK9" s="67" t="str">
        <f>Classe!$E43</f>
        <v> </v>
      </c>
      <c r="AL9" s="67" t="str">
        <f>Classe!$E44</f>
        <v> </v>
      </c>
      <c r="AM9" s="67" t="str">
        <f>Classe!$E45</f>
        <v> </v>
      </c>
      <c r="AN9" s="67" t="str">
        <f>Classe!$E46</f>
        <v> </v>
      </c>
      <c r="AO9" s="67" t="str">
        <f>Classe!$E47</f>
        <v> </v>
      </c>
      <c r="AP9" s="67" t="str">
        <f>Classe!$E48</f>
        <v> </v>
      </c>
      <c r="AQ9" s="68">
        <v>1</v>
      </c>
      <c r="AR9" s="68">
        <v>9</v>
      </c>
      <c r="AS9" s="68">
        <v>0</v>
      </c>
      <c r="AT9" s="68" t="s">
        <v>21</v>
      </c>
      <c r="AU9" s="68" t="s">
        <v>22</v>
      </c>
    </row>
    <row r="10" spans="1:47" s="1" customFormat="1" ht="28.5" customHeight="1">
      <c r="A10" s="69" t="s">
        <v>23</v>
      </c>
      <c r="B10" s="69" t="s">
        <v>24</v>
      </c>
      <c r="C10" s="69" t="s">
        <v>25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8"/>
      <c r="AR10" s="68"/>
      <c r="AS10" s="68"/>
      <c r="AT10" s="68"/>
      <c r="AU10" s="68"/>
    </row>
    <row r="11" spans="1:47" s="1" customFormat="1" ht="13.5" customHeight="1">
      <c r="A11" s="70" t="s">
        <v>26</v>
      </c>
      <c r="B11" s="70">
        <v>1</v>
      </c>
      <c r="C11" s="71" t="s">
        <v>27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4">
        <f>COUNTIF(D11:AP11,1)</f>
        <v>0</v>
      </c>
      <c r="AR11" s="74">
        <f>COUNTIF(D11:AP11,9)</f>
        <v>0</v>
      </c>
      <c r="AS11" s="74">
        <f>COUNTIF(D11:AP11,0)</f>
        <v>0</v>
      </c>
      <c r="AT11" s="74">
        <f>COUNTIF(D11:AP11,"abs")</f>
        <v>0</v>
      </c>
      <c r="AU11" s="75" t="e">
        <f>AQ11/(Feuil1!$AP$3-AT11)</f>
        <v>#DIV/0!</v>
      </c>
    </row>
    <row r="12" spans="1:47" s="1" customFormat="1" ht="12.75">
      <c r="A12" s="70"/>
      <c r="B12" s="70">
        <v>2</v>
      </c>
      <c r="C12" s="71" t="s">
        <v>28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4">
        <f>COUNTIF(D12:AP12,1)</f>
        <v>0</v>
      </c>
      <c r="AR12" s="74">
        <f>COUNTIF(D12:AP12,9)</f>
        <v>0</v>
      </c>
      <c r="AS12" s="74">
        <f>COUNTIF(D12:AP12,0)</f>
        <v>0</v>
      </c>
      <c r="AT12" s="74">
        <f>COUNTIF(D12:AP12,"abs")</f>
        <v>0</v>
      </c>
      <c r="AU12" s="75" t="e">
        <f>AQ12/(Feuil1!$AP$3-AT12)</f>
        <v>#DIV/0!</v>
      </c>
    </row>
    <row r="13" spans="1:47" s="1" customFormat="1" ht="12.75">
      <c r="A13" s="70"/>
      <c r="B13" s="70">
        <v>3</v>
      </c>
      <c r="C13" s="71" t="s">
        <v>29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4">
        <f>COUNTIF(D13:AP13,1)</f>
        <v>0</v>
      </c>
      <c r="AR13" s="74">
        <f>COUNTIF(D13:AP13,9)</f>
        <v>0</v>
      </c>
      <c r="AS13" s="74">
        <f>COUNTIF(D13:AP13,0)</f>
        <v>0</v>
      </c>
      <c r="AT13" s="74">
        <f>COUNTIF(D13:AP13,"abs")</f>
        <v>0</v>
      </c>
      <c r="AU13" s="75" t="e">
        <f>AQ13/(Feuil1!$AP$3-AT13)</f>
        <v>#DIV/0!</v>
      </c>
    </row>
    <row r="14" spans="1:47" s="76" customFormat="1" ht="12.75">
      <c r="A14" s="70"/>
      <c r="B14" s="70">
        <v>4</v>
      </c>
      <c r="C14" s="71" t="s">
        <v>30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1">
        <f>COUNTIF(D14:AP14,1)</f>
        <v>0</v>
      </c>
      <c r="AR14" s="71">
        <f>COUNTIF(D14:AP14,9)</f>
        <v>0</v>
      </c>
      <c r="AS14" s="71">
        <f>COUNTIF(D14:AP14,0)</f>
        <v>0</v>
      </c>
      <c r="AT14" s="71">
        <f>COUNTIF(D14:AP14,"abs")</f>
        <v>0</v>
      </c>
      <c r="AU14" s="75" t="e">
        <f>AQ14/(Feuil1!$AP$3-AT14)</f>
        <v>#DIV/0!</v>
      </c>
    </row>
    <row r="15" spans="1:47" s="1" customFormat="1" ht="12.75">
      <c r="A15" s="70"/>
      <c r="B15" s="70">
        <v>5</v>
      </c>
      <c r="C15" s="71" t="s">
        <v>31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4">
        <f>COUNTIF(D15:AP15,1)</f>
        <v>0</v>
      </c>
      <c r="AR15" s="74">
        <f>COUNTIF(D15:AP15,9)</f>
        <v>0</v>
      </c>
      <c r="AS15" s="74">
        <f>COUNTIF(D15:AP15,0)</f>
        <v>0</v>
      </c>
      <c r="AT15" s="74">
        <f>COUNTIF(D15:AP15,"abs")</f>
        <v>0</v>
      </c>
      <c r="AU15" s="75" t="e">
        <f>AQ15/(Feuil1!$AP$3-AT15)</f>
        <v>#DIV/0!</v>
      </c>
    </row>
    <row r="16" spans="1:47" s="1" customFormat="1" ht="12.75">
      <c r="A16" s="70"/>
      <c r="B16" s="70">
        <v>6</v>
      </c>
      <c r="C16" s="71" t="s">
        <v>32</v>
      </c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>
        <f>COUNTIF(D16:AP16,1)</f>
        <v>0</v>
      </c>
      <c r="AR16" s="74">
        <f>COUNTIF(D16:AP16,9)</f>
        <v>0</v>
      </c>
      <c r="AS16" s="74">
        <f>COUNTIF(D16:AP16,0)</f>
        <v>0</v>
      </c>
      <c r="AT16" s="74">
        <f>COUNTIF(D16:AP16,"abs")</f>
        <v>0</v>
      </c>
      <c r="AU16" s="75" t="e">
        <f>AQ16/(Feuil1!$AP$3-AT16)</f>
        <v>#DIV/0!</v>
      </c>
    </row>
    <row r="17" spans="1:47" s="76" customFormat="1" ht="13.5" customHeight="1">
      <c r="A17" s="70" t="s">
        <v>33</v>
      </c>
      <c r="B17" s="70">
        <v>7</v>
      </c>
      <c r="C17" s="71" t="s">
        <v>34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1">
        <f>COUNTIF(D17:AP17,1)</f>
        <v>0</v>
      </c>
      <c r="AR17" s="71">
        <f>COUNTIF(D17:AP17,9)</f>
        <v>0</v>
      </c>
      <c r="AS17" s="71">
        <f>COUNTIF(D17:AP17,0)</f>
        <v>0</v>
      </c>
      <c r="AT17" s="71">
        <f>COUNTIF(D17:AP17,"abs")</f>
        <v>0</v>
      </c>
      <c r="AU17" s="75" t="e">
        <f>AQ17/(Feuil1!$AP$3-AT17)</f>
        <v>#DIV/0!</v>
      </c>
    </row>
    <row r="18" spans="1:47" s="76" customFormat="1" ht="12.75">
      <c r="A18" s="70"/>
      <c r="B18" s="70">
        <v>8</v>
      </c>
      <c r="C18" s="71" t="s">
        <v>35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1">
        <f>COUNTIF(D18:AP18,1)</f>
        <v>0</v>
      </c>
      <c r="AR18" s="71">
        <f>COUNTIF(D18:AP18,9)</f>
        <v>0</v>
      </c>
      <c r="AS18" s="71">
        <f>COUNTIF(D18:AP18,0)</f>
        <v>0</v>
      </c>
      <c r="AT18" s="71">
        <f>COUNTIF(D18:AP18,"abs")</f>
        <v>0</v>
      </c>
      <c r="AU18" s="75" t="e">
        <f>AQ18/(Feuil1!$AP$3-AT18)</f>
        <v>#DIV/0!</v>
      </c>
    </row>
    <row r="19" spans="1:47" s="1" customFormat="1" ht="12.75">
      <c r="A19" s="70"/>
      <c r="B19" s="70">
        <v>9</v>
      </c>
      <c r="C19" s="71" t="s">
        <v>36</v>
      </c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4">
        <f>COUNTIF(D19:AP19,1)</f>
        <v>0</v>
      </c>
      <c r="AR19" s="74">
        <f>COUNTIF(D19:AP19,9)</f>
        <v>0</v>
      </c>
      <c r="AS19" s="74">
        <f>COUNTIF(D19:AP19,0)</f>
        <v>0</v>
      </c>
      <c r="AT19" s="74">
        <f>COUNTIF(D19:AP19,"abs")</f>
        <v>0</v>
      </c>
      <c r="AU19" s="75" t="e">
        <f>AQ19/(Feuil1!$AP$3-AT19)</f>
        <v>#DIV/0!</v>
      </c>
    </row>
    <row r="20" spans="1:47" s="76" customFormat="1" ht="12.75">
      <c r="A20" s="70"/>
      <c r="B20" s="70">
        <v>10</v>
      </c>
      <c r="C20" s="71" t="s">
        <v>37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1">
        <f>COUNTIF(D20:AP20,1)</f>
        <v>0</v>
      </c>
      <c r="AR20" s="71">
        <f>COUNTIF(D20:AP20,9)</f>
        <v>0</v>
      </c>
      <c r="AS20" s="71">
        <f>COUNTIF(D20:AP20,0)</f>
        <v>0</v>
      </c>
      <c r="AT20" s="71">
        <f>COUNTIF(D20:AP20,"abs")</f>
        <v>0</v>
      </c>
      <c r="AU20" s="75" t="e">
        <f>AQ20/(Feuil1!$AP$3-AT20)</f>
        <v>#DIV/0!</v>
      </c>
    </row>
    <row r="21" spans="1:47" s="1" customFormat="1" ht="12.75">
      <c r="A21" s="70"/>
      <c r="B21" s="70">
        <v>11</v>
      </c>
      <c r="C21" s="71" t="s">
        <v>38</v>
      </c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4">
        <f>COUNTIF(D21:AP21,1)</f>
        <v>0</v>
      </c>
      <c r="AR21" s="74">
        <f>COUNTIF(D21:AP21,9)</f>
        <v>0</v>
      </c>
      <c r="AS21" s="74">
        <f>COUNTIF(D21:AP21,0)</f>
        <v>0</v>
      </c>
      <c r="AT21" s="74">
        <f>COUNTIF(D21:AP21,"abs")</f>
        <v>0</v>
      </c>
      <c r="AU21" s="75" t="e">
        <f>AQ21/(Feuil1!$AP$3-AT21)</f>
        <v>#DIV/0!</v>
      </c>
    </row>
    <row r="22" spans="1:47" s="76" customFormat="1" ht="12.75">
      <c r="A22" s="70"/>
      <c r="B22" s="70">
        <v>12</v>
      </c>
      <c r="C22" s="71" t="s">
        <v>39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1">
        <f>COUNTIF(D22:AP22,1)</f>
        <v>0</v>
      </c>
      <c r="AR22" s="71">
        <f>COUNTIF(D22:AP22,9)</f>
        <v>0</v>
      </c>
      <c r="AS22" s="71">
        <f>COUNTIF(D22:AP22,0)</f>
        <v>0</v>
      </c>
      <c r="AT22" s="71">
        <f>COUNTIF(D22:AP22,"abs")</f>
        <v>0</v>
      </c>
      <c r="AU22" s="75" t="e">
        <f>AQ22/(Feuil1!$AP$3-AT22)</f>
        <v>#DIV/0!</v>
      </c>
    </row>
    <row r="23" spans="1:47" s="1" customFormat="1" ht="12.75">
      <c r="A23" s="70"/>
      <c r="B23" s="70">
        <v>13</v>
      </c>
      <c r="C23" s="71" t="s">
        <v>40</v>
      </c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4">
        <f>COUNTIF(D23:AP23,1)</f>
        <v>0</v>
      </c>
      <c r="AR23" s="74">
        <f>COUNTIF(D23:AP23,9)</f>
        <v>0</v>
      </c>
      <c r="AS23" s="74">
        <f>COUNTIF(D23:AP23,0)</f>
        <v>0</v>
      </c>
      <c r="AT23" s="74">
        <f>COUNTIF(D23:AP23,"abs")</f>
        <v>0</v>
      </c>
      <c r="AU23" s="75" t="e">
        <f>AQ23/(Feuil1!$AP$3-AT23)</f>
        <v>#DIV/0!</v>
      </c>
    </row>
    <row r="24" spans="1:47" s="76" customFormat="1" ht="12.75">
      <c r="A24" s="70"/>
      <c r="B24" s="70">
        <v>14</v>
      </c>
      <c r="C24" s="71" t="s">
        <v>41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1">
        <f>COUNTIF(D24:AP24,1)</f>
        <v>0</v>
      </c>
      <c r="AR24" s="71">
        <f>COUNTIF(D24:AP24,9)</f>
        <v>0</v>
      </c>
      <c r="AS24" s="71">
        <f>COUNTIF(D24:AP24,0)</f>
        <v>0</v>
      </c>
      <c r="AT24" s="71">
        <f>COUNTIF(D24:AP24,"abs")</f>
        <v>0</v>
      </c>
      <c r="AU24" s="75" t="e">
        <f>AQ24/(Feuil1!$AP$3-AT24)</f>
        <v>#DIV/0!</v>
      </c>
    </row>
    <row r="25" spans="1:47" s="76" customFormat="1" ht="13.5" customHeight="1">
      <c r="A25" s="70" t="s">
        <v>42</v>
      </c>
      <c r="B25" s="70">
        <v>15</v>
      </c>
      <c r="C25" s="71" t="s">
        <v>43</v>
      </c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1">
        <f>COUNTIF(D25:AP25,1)</f>
        <v>0</v>
      </c>
      <c r="AR25" s="71">
        <f>COUNTIF(D25:AP25,9)</f>
        <v>0</v>
      </c>
      <c r="AS25" s="71">
        <f>COUNTIF(D25:AP25,0)</f>
        <v>0</v>
      </c>
      <c r="AT25" s="71">
        <f>COUNTIF(D25:AP25,"abs")</f>
        <v>0</v>
      </c>
      <c r="AU25" s="75" t="e">
        <f>AQ25/(Feuil1!$AP$3-AT25)</f>
        <v>#DIV/0!</v>
      </c>
    </row>
    <row r="26" spans="1:47" s="1" customFormat="1" ht="12.75">
      <c r="A26" s="70"/>
      <c r="B26" s="70">
        <v>16</v>
      </c>
      <c r="C26" s="71" t="s">
        <v>44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4">
        <f>COUNTIF(D26:AP26,1)</f>
        <v>0</v>
      </c>
      <c r="AR26" s="74">
        <f>COUNTIF(D26:AP26,9)</f>
        <v>0</v>
      </c>
      <c r="AS26" s="74">
        <f>COUNTIF(D26:AP26,0)</f>
        <v>0</v>
      </c>
      <c r="AT26" s="74">
        <f>COUNTIF(D26:AP26,"abs")</f>
        <v>0</v>
      </c>
      <c r="AU26" s="75" t="e">
        <f>AQ26/(Feuil1!$AP$3-AT26)</f>
        <v>#DIV/0!</v>
      </c>
    </row>
    <row r="27" spans="1:47" s="76" customFormat="1" ht="12.75">
      <c r="A27" s="70"/>
      <c r="B27" s="70">
        <v>17</v>
      </c>
      <c r="C27" s="71" t="s">
        <v>45</v>
      </c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1">
        <f>COUNTIF(D27:AP27,1)</f>
        <v>0</v>
      </c>
      <c r="AR27" s="71">
        <f>COUNTIF(D27:AP27,9)</f>
        <v>0</v>
      </c>
      <c r="AS27" s="71">
        <f>COUNTIF(D27:AP27,0)</f>
        <v>0</v>
      </c>
      <c r="AT27" s="71">
        <f>COUNTIF(D27:AP27,"abs")</f>
        <v>0</v>
      </c>
      <c r="AU27" s="75" t="e">
        <f>AQ27/(Feuil1!$AP$3-AT27)</f>
        <v>#DIV/0!</v>
      </c>
    </row>
    <row r="28" spans="1:47" s="76" customFormat="1" ht="12.75">
      <c r="A28" s="70"/>
      <c r="B28" s="70">
        <v>18</v>
      </c>
      <c r="C28" s="71" t="s">
        <v>46</v>
      </c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1">
        <f>COUNTIF(D28:AP28,1)</f>
        <v>0</v>
      </c>
      <c r="AR28" s="71">
        <f>COUNTIF(D28:AP28,9)</f>
        <v>0</v>
      </c>
      <c r="AS28" s="71">
        <f>COUNTIF(D28:AP28,0)</f>
        <v>0</v>
      </c>
      <c r="AT28" s="71">
        <f>COUNTIF(D28:AP28,"abs")</f>
        <v>0</v>
      </c>
      <c r="AU28" s="75" t="e">
        <f>AQ28/(Feuil1!$AP$3-AT28)</f>
        <v>#DIV/0!</v>
      </c>
    </row>
    <row r="29" spans="1:47" s="1" customFormat="1" ht="12.75">
      <c r="A29" s="70"/>
      <c r="B29" s="70">
        <v>19</v>
      </c>
      <c r="C29" s="71" t="s">
        <v>47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4">
        <f>COUNTIF(D29:AP29,1)</f>
        <v>0</v>
      </c>
      <c r="AR29" s="74">
        <f>COUNTIF(D29:AP29,9)</f>
        <v>0</v>
      </c>
      <c r="AS29" s="74">
        <f>COUNTIF(D29:AP29,0)</f>
        <v>0</v>
      </c>
      <c r="AT29" s="74">
        <f>COUNTIF(D29:AP29,"abs")</f>
        <v>0</v>
      </c>
      <c r="AU29" s="75" t="e">
        <f>AQ29/(Feuil1!$AP$3-AT29)</f>
        <v>#DIV/0!</v>
      </c>
    </row>
    <row r="30" spans="1:47" s="76" customFormat="1" ht="13.5" customHeight="1">
      <c r="A30" s="70" t="s">
        <v>48</v>
      </c>
      <c r="B30" s="70">
        <v>20</v>
      </c>
      <c r="C30" s="71" t="s">
        <v>49</v>
      </c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1">
        <f>COUNTIF(D30:AP30,1)</f>
        <v>0</v>
      </c>
      <c r="AR30" s="71">
        <f>COUNTIF(D30:AP30,9)</f>
        <v>0</v>
      </c>
      <c r="AS30" s="71">
        <f>COUNTIF(D30:AP30,0)</f>
        <v>0</v>
      </c>
      <c r="AT30" s="71">
        <f>COUNTIF(D30:AP30,"abs")</f>
        <v>0</v>
      </c>
      <c r="AU30" s="75" t="e">
        <f>AQ30/(Feuil1!$AP$3-AT30)</f>
        <v>#DIV/0!</v>
      </c>
    </row>
    <row r="31" spans="1:47" s="1" customFormat="1" ht="12.75">
      <c r="A31" s="70"/>
      <c r="B31" s="70">
        <v>21</v>
      </c>
      <c r="C31" s="71" t="s">
        <v>50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>
        <f>COUNTIF(D31:AP31,1)</f>
        <v>0</v>
      </c>
      <c r="AR31" s="74">
        <f>COUNTIF(D31:AP31,9)</f>
        <v>0</v>
      </c>
      <c r="AS31" s="74">
        <f>COUNTIF(D31:AP31,0)</f>
        <v>0</v>
      </c>
      <c r="AT31" s="74">
        <f>COUNTIF(D31:AP31,"abs")</f>
        <v>0</v>
      </c>
      <c r="AU31" s="75" t="e">
        <f>AQ31/(Feuil1!$AP$3-AT31)</f>
        <v>#DIV/0!</v>
      </c>
    </row>
    <row r="32" spans="1:47" s="76" customFormat="1" ht="12.75">
      <c r="A32" s="70"/>
      <c r="B32" s="70">
        <v>22</v>
      </c>
      <c r="C32" s="71" t="s">
        <v>51</v>
      </c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1">
        <f>COUNTIF(D32:AP32,1)</f>
        <v>0</v>
      </c>
      <c r="AR32" s="71">
        <f>COUNTIF(D32:AP32,9)</f>
        <v>0</v>
      </c>
      <c r="AS32" s="71">
        <f>COUNTIF(D32:AP32,0)</f>
        <v>0</v>
      </c>
      <c r="AT32" s="71">
        <f>COUNTIF(D32:AP32,"abs")</f>
        <v>0</v>
      </c>
      <c r="AU32" s="75" t="e">
        <f>AQ32/(Feuil1!$AP$3-AT32)</f>
        <v>#DIV/0!</v>
      </c>
    </row>
    <row r="33" spans="1:47" s="1" customFormat="1" ht="12.75">
      <c r="A33" s="70"/>
      <c r="B33" s="70">
        <v>23</v>
      </c>
      <c r="C33" s="71" t="s">
        <v>52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>
        <f>COUNTIF(D33:AP33,1)</f>
        <v>0</v>
      </c>
      <c r="AR33" s="74">
        <f>COUNTIF(D33:AP33,9)</f>
        <v>0</v>
      </c>
      <c r="AS33" s="74">
        <f>COUNTIF(D33:AP33,0)</f>
        <v>0</v>
      </c>
      <c r="AT33" s="74">
        <f>COUNTIF(D33:AP33,"abs")</f>
        <v>0</v>
      </c>
      <c r="AU33" s="75" t="e">
        <f>AQ33/(Feuil1!$AP$3-AT33)</f>
        <v>#DIV/0!</v>
      </c>
    </row>
    <row r="34" spans="1:47" s="76" customFormat="1" ht="12.75">
      <c r="A34" s="70"/>
      <c r="B34" s="70">
        <v>24</v>
      </c>
      <c r="C34" s="71" t="s">
        <v>53</v>
      </c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1">
        <f>COUNTIF(D34:AP34,1)</f>
        <v>0</v>
      </c>
      <c r="AR34" s="71">
        <f>COUNTIF(D34:AP34,9)</f>
        <v>0</v>
      </c>
      <c r="AS34" s="71">
        <f>COUNTIF(D34:AP34,0)</f>
        <v>0</v>
      </c>
      <c r="AT34" s="71">
        <f>COUNTIF(D34:AP34,"abs")</f>
        <v>0</v>
      </c>
      <c r="AU34" s="75" t="e">
        <f>AQ34/(Feuil1!$AP$3-AT34)</f>
        <v>#DIV/0!</v>
      </c>
    </row>
    <row r="35" spans="1:47" s="1" customFormat="1" ht="12.75">
      <c r="A35" s="70"/>
      <c r="B35" s="70">
        <v>25</v>
      </c>
      <c r="C35" s="71" t="s">
        <v>54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4">
        <f>COUNTIF(D35:AP35,1)</f>
        <v>0</v>
      </c>
      <c r="AR35" s="74">
        <f>COUNTIF(D35:AP35,9)</f>
        <v>0</v>
      </c>
      <c r="AS35" s="74">
        <f>COUNTIF(D35:AP35,0)</f>
        <v>0</v>
      </c>
      <c r="AT35" s="74">
        <f>COUNTIF(D35:AP35,"abs")</f>
        <v>0</v>
      </c>
      <c r="AU35" s="75" t="e">
        <f>AQ35/(Feuil1!$AP$3-AT35)</f>
        <v>#DIV/0!</v>
      </c>
    </row>
    <row r="36" spans="1:47" s="1" customFormat="1" ht="13.5" customHeight="1">
      <c r="A36" s="70" t="s">
        <v>55</v>
      </c>
      <c r="B36" s="70">
        <v>26</v>
      </c>
      <c r="C36" s="71" t="s">
        <v>56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>
        <f>COUNTIF(D36:AP36,1)</f>
        <v>0</v>
      </c>
      <c r="AR36" s="74">
        <f>COUNTIF(D36:AP36,9)</f>
        <v>0</v>
      </c>
      <c r="AS36" s="74">
        <f>COUNTIF(D36:AP36,0)</f>
        <v>0</v>
      </c>
      <c r="AT36" s="74">
        <f>COUNTIF(D36:AP36,"abs")</f>
        <v>0</v>
      </c>
      <c r="AU36" s="75" t="e">
        <f>AQ36/(Feuil1!$AP$3-AT36)</f>
        <v>#DIV/0!</v>
      </c>
    </row>
    <row r="37" spans="1:47" s="76" customFormat="1" ht="12.75">
      <c r="A37" s="70"/>
      <c r="B37" s="70"/>
      <c r="C37" s="71" t="s">
        <v>57</v>
      </c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1">
        <f>COUNTIF(D37:AP37,1)</f>
        <v>0</v>
      </c>
      <c r="AR37" s="71">
        <f>COUNTIF(D37:AP37,9)</f>
        <v>0</v>
      </c>
      <c r="AS37" s="71">
        <f>COUNTIF(D37:AP37,0)</f>
        <v>0</v>
      </c>
      <c r="AT37" s="71">
        <f>COUNTIF(D37:AP37,"abs")</f>
        <v>0</v>
      </c>
      <c r="AU37" s="75" t="e">
        <f>AQ37/(Feuil1!$AP$3-AT37)</f>
        <v>#DIV/0!</v>
      </c>
    </row>
    <row r="38" spans="1:47" s="1" customFormat="1" ht="12.75">
      <c r="A38" s="70"/>
      <c r="B38" s="70"/>
      <c r="C38" s="71" t="s">
        <v>58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4">
        <f>COUNTIF(D38:AP38,1)</f>
        <v>0</v>
      </c>
      <c r="AR38" s="74">
        <f>COUNTIF(D38:AP38,9)</f>
        <v>0</v>
      </c>
      <c r="AS38" s="74">
        <f>COUNTIF(D38:AP38,0)</f>
        <v>0</v>
      </c>
      <c r="AT38" s="74">
        <f>COUNTIF(D38:AP38,"abs")</f>
        <v>0</v>
      </c>
      <c r="AU38" s="75" t="e">
        <f>AQ38/(Feuil1!$AP$3-AT38)</f>
        <v>#DIV/0!</v>
      </c>
    </row>
    <row r="39" spans="1:46" s="1" customFormat="1" ht="12.75">
      <c r="A39" s="77" t="s">
        <v>59</v>
      </c>
      <c r="B39" s="77"/>
      <c r="C39" s="78">
        <v>1</v>
      </c>
      <c r="D39" s="79">
        <f>COUNTIF(D11:D38,1)</f>
        <v>0</v>
      </c>
      <c r="E39" s="79">
        <f>COUNTIF(E11:E38,1)</f>
        <v>0</v>
      </c>
      <c r="F39" s="79">
        <f>COUNTIF(F11:F38,1)</f>
        <v>0</v>
      </c>
      <c r="G39" s="79">
        <f>COUNTIF(G11:G38,1)</f>
        <v>0</v>
      </c>
      <c r="H39" s="79">
        <f>COUNTIF(H11:H38,1)</f>
        <v>0</v>
      </c>
      <c r="I39" s="79">
        <f>COUNTIF(I11:I38,1)</f>
        <v>0</v>
      </c>
      <c r="J39" s="79">
        <f>COUNTIF(J11:J38,1)</f>
        <v>0</v>
      </c>
      <c r="K39" s="79">
        <f>COUNTIF(K11:K38,1)</f>
        <v>0</v>
      </c>
      <c r="L39" s="79">
        <f>COUNTIF(L11:L38,1)</f>
        <v>0</v>
      </c>
      <c r="M39" s="79">
        <f>COUNTIF(M11:M38,1)</f>
        <v>0</v>
      </c>
      <c r="N39" s="79">
        <f>COUNTIF(N11:N38,1)</f>
        <v>0</v>
      </c>
      <c r="O39" s="79">
        <f>COUNTIF(O11:O38,1)</f>
        <v>0</v>
      </c>
      <c r="P39" s="79">
        <f>COUNTIF(P11:P38,1)</f>
        <v>0</v>
      </c>
      <c r="Q39" s="79">
        <f>COUNTIF(Q11:Q38,1)</f>
        <v>0</v>
      </c>
      <c r="R39" s="79">
        <f>COUNTIF(R11:R38,1)</f>
        <v>0</v>
      </c>
      <c r="S39" s="79">
        <f>COUNTIF(S11:S38,1)</f>
        <v>0</v>
      </c>
      <c r="T39" s="79">
        <f>COUNTIF(T11:T38,1)</f>
        <v>0</v>
      </c>
      <c r="U39" s="79">
        <f>COUNTIF(U11:U38,1)</f>
        <v>0</v>
      </c>
      <c r="V39" s="79">
        <f>COUNTIF(V11:V38,1)</f>
        <v>0</v>
      </c>
      <c r="W39" s="79">
        <f>COUNTIF(W11:W38,1)</f>
        <v>0</v>
      </c>
      <c r="X39" s="79">
        <f>COUNTIF(X11:X38,1)</f>
        <v>0</v>
      </c>
      <c r="Y39" s="79">
        <f>COUNTIF(Y11:Y38,1)</f>
        <v>0</v>
      </c>
      <c r="Z39" s="79">
        <f>COUNTIF(Z11:Z38,1)</f>
        <v>0</v>
      </c>
      <c r="AA39" s="79">
        <f>COUNTIF(AA11:AA38,1)</f>
        <v>0</v>
      </c>
      <c r="AB39" s="79">
        <f>COUNTIF(AB11:AB38,1)</f>
        <v>0</v>
      </c>
      <c r="AC39" s="79">
        <f>COUNTIF(AC11:AC38,1)</f>
        <v>0</v>
      </c>
      <c r="AD39" s="79">
        <f>COUNTIF(AD11:AD38,1)</f>
        <v>0</v>
      </c>
      <c r="AE39" s="79">
        <f>COUNTIF(AE11:AE38,1)</f>
        <v>0</v>
      </c>
      <c r="AF39" s="79">
        <f>COUNTIF(AF11:AF38,1)</f>
        <v>0</v>
      </c>
      <c r="AG39" s="79">
        <f>COUNTIF(AG11:AG38,1)</f>
        <v>0</v>
      </c>
      <c r="AH39" s="79">
        <f>COUNTIF(AH11:AH38,1)</f>
        <v>0</v>
      </c>
      <c r="AI39" s="79">
        <f>COUNTIF(AI11:AI38,1)</f>
        <v>0</v>
      </c>
      <c r="AJ39" s="79">
        <f>COUNTIF(AJ11:AJ38,1)</f>
        <v>0</v>
      </c>
      <c r="AK39" s="79">
        <f>COUNTIF(AK11:AK38,1)</f>
        <v>0</v>
      </c>
      <c r="AL39" s="79">
        <f>COUNTIF(AL11:AL38,1)</f>
        <v>0</v>
      </c>
      <c r="AM39" s="79">
        <f>COUNTIF(AM11:AM38,1)</f>
        <v>0</v>
      </c>
      <c r="AN39" s="79">
        <f>COUNTIF(AN11:AN38,1)</f>
        <v>0</v>
      </c>
      <c r="AO39" s="79">
        <f>COUNTIF(AO11:AO38,1)</f>
        <v>0</v>
      </c>
      <c r="AP39" s="79">
        <f>COUNTIF(AP11:AP38,1)</f>
        <v>0</v>
      </c>
      <c r="AQ39" s="80"/>
      <c r="AR39" s="81"/>
      <c r="AS39" s="81"/>
      <c r="AT39" s="81"/>
    </row>
    <row r="40" spans="1:42" s="1" customFormat="1" ht="12.75">
      <c r="A40" s="77"/>
      <c r="B40" s="77"/>
      <c r="C40" s="82">
        <v>9</v>
      </c>
      <c r="D40" s="83">
        <f>COUNTIF(D11:D38,9)</f>
        <v>0</v>
      </c>
      <c r="E40" s="83">
        <f>COUNTIF(E11:E38,9)</f>
        <v>0</v>
      </c>
      <c r="F40" s="83">
        <f>COUNTIF(F11:F38,9)</f>
        <v>0</v>
      </c>
      <c r="G40" s="83">
        <f>COUNTIF(G11:G38,9)</f>
        <v>0</v>
      </c>
      <c r="H40" s="83">
        <f>COUNTIF(H11:H38,9)</f>
        <v>0</v>
      </c>
      <c r="I40" s="83">
        <f>COUNTIF(I11:I38,9)</f>
        <v>0</v>
      </c>
      <c r="J40" s="83">
        <f>COUNTIF(J11:J38,9)</f>
        <v>0</v>
      </c>
      <c r="K40" s="83">
        <f>COUNTIF(K11:K38,9)</f>
        <v>0</v>
      </c>
      <c r="L40" s="83">
        <f>COUNTIF(L11:L38,9)</f>
        <v>0</v>
      </c>
      <c r="M40" s="83">
        <f>COUNTIF(M11:M38,9)</f>
        <v>0</v>
      </c>
      <c r="N40" s="83">
        <f>COUNTIF(N11:N38,9)</f>
        <v>0</v>
      </c>
      <c r="O40" s="83">
        <f>COUNTIF(O11:O38,9)</f>
        <v>0</v>
      </c>
      <c r="P40" s="83">
        <f>COUNTIF(P11:P38,9)</f>
        <v>0</v>
      </c>
      <c r="Q40" s="83">
        <f>COUNTIF(Q11:Q38,9)</f>
        <v>0</v>
      </c>
      <c r="R40" s="83">
        <f>COUNTIF(R11:R38,9)</f>
        <v>0</v>
      </c>
      <c r="S40" s="83">
        <f>COUNTIF(S11:S38,9)</f>
        <v>0</v>
      </c>
      <c r="T40" s="83">
        <f>COUNTIF(T11:T38,9)</f>
        <v>0</v>
      </c>
      <c r="U40" s="83">
        <f>COUNTIF(U11:U38,9)</f>
        <v>0</v>
      </c>
      <c r="V40" s="83">
        <f>COUNTIF(V11:V38,9)</f>
        <v>0</v>
      </c>
      <c r="W40" s="83">
        <f>COUNTIF(W11:W38,9)</f>
        <v>0</v>
      </c>
      <c r="X40" s="83">
        <f>COUNTIF(X11:X38,9)</f>
        <v>0</v>
      </c>
      <c r="Y40" s="83">
        <f>COUNTIF(Y11:Y38,9)</f>
        <v>0</v>
      </c>
      <c r="Z40" s="83">
        <f>COUNTIF(Z11:Z38,9)</f>
        <v>0</v>
      </c>
      <c r="AA40" s="83">
        <f>COUNTIF(AA11:AA38,9)</f>
        <v>0</v>
      </c>
      <c r="AB40" s="83">
        <f>COUNTIF(AB11:AB38,9)</f>
        <v>0</v>
      </c>
      <c r="AC40" s="83">
        <f>COUNTIF(AC11:AC38,9)</f>
        <v>0</v>
      </c>
      <c r="AD40" s="83">
        <f>COUNTIF(AD11:AD38,9)</f>
        <v>0</v>
      </c>
      <c r="AE40" s="83">
        <f>COUNTIF(AE11:AE38,9)</f>
        <v>0</v>
      </c>
      <c r="AF40" s="83">
        <f>COUNTIF(AF11:AF38,9)</f>
        <v>0</v>
      </c>
      <c r="AG40" s="83">
        <f>COUNTIF(AG11:AG38,9)</f>
        <v>0</v>
      </c>
      <c r="AH40" s="83">
        <f>COUNTIF(AH11:AH38,9)</f>
        <v>0</v>
      </c>
      <c r="AI40" s="83">
        <f>COUNTIF(AI11:AI38,9)</f>
        <v>0</v>
      </c>
      <c r="AJ40" s="83">
        <f>COUNTIF(AJ11:AJ38,9)</f>
        <v>0</v>
      </c>
      <c r="AK40" s="83">
        <f>COUNTIF(AK11:AK38,9)</f>
        <v>0</v>
      </c>
      <c r="AL40" s="83">
        <f>COUNTIF(AL11:AL38,9)</f>
        <v>0</v>
      </c>
      <c r="AM40" s="83">
        <f>COUNTIF(AM11:AM38,9)</f>
        <v>0</v>
      </c>
      <c r="AN40" s="83">
        <f>COUNTIF(AN11:AN38,9)</f>
        <v>0</v>
      </c>
      <c r="AO40" s="83">
        <f>COUNTIF(AO11:AO38,9)</f>
        <v>0</v>
      </c>
      <c r="AP40" s="83">
        <f>COUNTIF(AP11:AP38,9)</f>
        <v>0</v>
      </c>
    </row>
    <row r="41" spans="1:42" s="1" customFormat="1" ht="12.75">
      <c r="A41" s="84" t="s">
        <v>60</v>
      </c>
      <c r="B41" s="84"/>
      <c r="C41" s="82">
        <v>0</v>
      </c>
      <c r="D41" s="83">
        <f>COUNTIF(D11:D38,0)</f>
        <v>0</v>
      </c>
      <c r="E41" s="83">
        <f>COUNTIF(E11:E38,0)</f>
        <v>0</v>
      </c>
      <c r="F41" s="83">
        <f>COUNTIF(F11:F38,0)</f>
        <v>0</v>
      </c>
      <c r="G41" s="83">
        <f>COUNTIF(G11:G38,0)</f>
        <v>0</v>
      </c>
      <c r="H41" s="83">
        <f>COUNTIF(H11:H38,0)</f>
        <v>0</v>
      </c>
      <c r="I41" s="83">
        <f>COUNTIF(I11:I38,0)</f>
        <v>0</v>
      </c>
      <c r="J41" s="83">
        <f>COUNTIF(J11:J38,0)</f>
        <v>0</v>
      </c>
      <c r="K41" s="83">
        <f>COUNTIF(K11:K38,0)</f>
        <v>0</v>
      </c>
      <c r="L41" s="83">
        <f>COUNTIF(L11:L38,0)</f>
        <v>0</v>
      </c>
      <c r="M41" s="83">
        <f>COUNTIF(M11:M38,0)</f>
        <v>0</v>
      </c>
      <c r="N41" s="83">
        <f>COUNTIF(N11:N38,0)</f>
        <v>0</v>
      </c>
      <c r="O41" s="83">
        <f>COUNTIF(O11:O38,0)</f>
        <v>0</v>
      </c>
      <c r="P41" s="83">
        <f>COUNTIF(P11:P38,0)</f>
        <v>0</v>
      </c>
      <c r="Q41" s="83">
        <f>COUNTIF(Q11:Q38,0)</f>
        <v>0</v>
      </c>
      <c r="R41" s="83">
        <f>COUNTIF(R11:R38,0)</f>
        <v>0</v>
      </c>
      <c r="S41" s="83">
        <f>COUNTIF(S11:S38,0)</f>
        <v>0</v>
      </c>
      <c r="T41" s="83">
        <f>COUNTIF(T11:T38,0)</f>
        <v>0</v>
      </c>
      <c r="U41" s="83">
        <f>COUNTIF(U11:U38,0)</f>
        <v>0</v>
      </c>
      <c r="V41" s="83">
        <f>COUNTIF(V11:V38,0)</f>
        <v>0</v>
      </c>
      <c r="W41" s="83">
        <f>COUNTIF(W11:W38,0)</f>
        <v>0</v>
      </c>
      <c r="X41" s="83">
        <f>COUNTIF(X11:X38,0)</f>
        <v>0</v>
      </c>
      <c r="Y41" s="83">
        <f>COUNTIF(Y11:Y38,0)</f>
        <v>0</v>
      </c>
      <c r="Z41" s="83">
        <f>COUNTIF(Z11:Z38,0)</f>
        <v>0</v>
      </c>
      <c r="AA41" s="83">
        <f>COUNTIF(AA11:AA38,0)</f>
        <v>0</v>
      </c>
      <c r="AB41" s="83">
        <f>COUNTIF(AB11:AB38,0)</f>
        <v>0</v>
      </c>
      <c r="AC41" s="83">
        <f>COUNTIF(AC11:AC38,0)</f>
        <v>0</v>
      </c>
      <c r="AD41" s="83">
        <f>COUNTIF(AD11:AD38,0)</f>
        <v>0</v>
      </c>
      <c r="AE41" s="83">
        <f>COUNTIF(AE11:AE38,0)</f>
        <v>0</v>
      </c>
      <c r="AF41" s="83">
        <f>COUNTIF(AF11:AF38,0)</f>
        <v>0</v>
      </c>
      <c r="AG41" s="83">
        <f>COUNTIF(AG11:AG38,0)</f>
        <v>0</v>
      </c>
      <c r="AH41" s="83">
        <f>COUNTIF(AH11:AH38,0)</f>
        <v>0</v>
      </c>
      <c r="AI41" s="83">
        <f>COUNTIF(AI11:AI38,0)</f>
        <v>0</v>
      </c>
      <c r="AJ41" s="83">
        <f>COUNTIF(AJ11:AJ38,0)</f>
        <v>0</v>
      </c>
      <c r="AK41" s="83">
        <f>COUNTIF(AK11:AK38,0)</f>
        <v>0</v>
      </c>
      <c r="AL41" s="83">
        <f>COUNTIF(AL11:AL38,0)</f>
        <v>0</v>
      </c>
      <c r="AM41" s="83">
        <f>COUNTIF(AM11:AM38,0)</f>
        <v>0</v>
      </c>
      <c r="AN41" s="83">
        <f>COUNTIF(AN11:AN38,0)</f>
        <v>0</v>
      </c>
      <c r="AO41" s="83">
        <f>COUNTIF(AO11:AO38,0)</f>
        <v>0</v>
      </c>
      <c r="AP41" s="83">
        <f>COUNTIF(AP11:AP38,0)</f>
        <v>0</v>
      </c>
    </row>
    <row r="42" spans="1:42" s="1" customFormat="1" ht="12.75">
      <c r="A42" s="84"/>
      <c r="B42" s="84"/>
      <c r="C42" s="82" t="s">
        <v>21</v>
      </c>
      <c r="D42" s="83">
        <f>COUNTIF(D11:D38,"Abs")</f>
        <v>0</v>
      </c>
      <c r="E42" s="83">
        <f>COUNTIF(E11:E38,"Abs")</f>
        <v>0</v>
      </c>
      <c r="F42" s="83">
        <f>COUNTIF(F11:F38,"Abs")</f>
        <v>0</v>
      </c>
      <c r="G42" s="83">
        <f>COUNTIF(G11:G38,"Abs")</f>
        <v>0</v>
      </c>
      <c r="H42" s="83">
        <f>COUNTIF(H11:H38,"Abs")</f>
        <v>0</v>
      </c>
      <c r="I42" s="83">
        <f>COUNTIF(I11:I38,"Abs")</f>
        <v>0</v>
      </c>
      <c r="J42" s="83">
        <f>COUNTIF(J11:J38,"Abs")</f>
        <v>0</v>
      </c>
      <c r="K42" s="83">
        <f>COUNTIF(K11:K38,"Abs")</f>
        <v>0</v>
      </c>
      <c r="L42" s="83">
        <f>COUNTIF(L11:L38,"Abs")</f>
        <v>0</v>
      </c>
      <c r="M42" s="83">
        <f>COUNTIF(M11:M38,"Abs")</f>
        <v>0</v>
      </c>
      <c r="N42" s="83">
        <f>COUNTIF(N11:N38,"Abs")</f>
        <v>0</v>
      </c>
      <c r="O42" s="83">
        <f>COUNTIF(O11:O38,"Abs")</f>
        <v>0</v>
      </c>
      <c r="P42" s="83">
        <f>COUNTIF(P11:P38,"Abs")</f>
        <v>0</v>
      </c>
      <c r="Q42" s="83">
        <f>COUNTIF(Q11:Q38,"Abs")</f>
        <v>0</v>
      </c>
      <c r="R42" s="83">
        <f>COUNTIF(R11:R38,"Abs")</f>
        <v>0</v>
      </c>
      <c r="S42" s="83">
        <f>COUNTIF(S11:S38,"Abs")</f>
        <v>0</v>
      </c>
      <c r="T42" s="83">
        <f>COUNTIF(T11:T38,"Abs")</f>
        <v>0</v>
      </c>
      <c r="U42" s="83">
        <f>COUNTIF(U11:U38,"Abs")</f>
        <v>0</v>
      </c>
      <c r="V42" s="83">
        <f>COUNTIF(V11:V38,"Abs")</f>
        <v>0</v>
      </c>
      <c r="W42" s="83">
        <f>COUNTIF(W11:W38,"Abs")</f>
        <v>0</v>
      </c>
      <c r="X42" s="83">
        <f>COUNTIF(X11:X38,"Abs")</f>
        <v>0</v>
      </c>
      <c r="Y42" s="83">
        <f>COUNTIF(Y11:Y38,"Abs")</f>
        <v>0</v>
      </c>
      <c r="Z42" s="83">
        <f>COUNTIF(Z11:Z38,"Abs")</f>
        <v>0</v>
      </c>
      <c r="AA42" s="83">
        <f>COUNTIF(AA11:AA38,"Abs")</f>
        <v>0</v>
      </c>
      <c r="AB42" s="83">
        <f>COUNTIF(AB11:AB38,"Abs")</f>
        <v>0</v>
      </c>
      <c r="AC42" s="83">
        <f>COUNTIF(AC11:AC38,"Abs")</f>
        <v>0</v>
      </c>
      <c r="AD42" s="83">
        <f>COUNTIF(AD11:AD38,"Abs")</f>
        <v>0</v>
      </c>
      <c r="AE42" s="83">
        <f>COUNTIF(AE11:AE38,"Abs")</f>
        <v>0</v>
      </c>
      <c r="AF42" s="83">
        <f>COUNTIF(AF11:AF38,"Abs")</f>
        <v>0</v>
      </c>
      <c r="AG42" s="83">
        <f>COUNTIF(AG11:AG38,"Abs")</f>
        <v>0</v>
      </c>
      <c r="AH42" s="83">
        <f>COUNTIF(AH11:AH38,"Abs")</f>
        <v>0</v>
      </c>
      <c r="AI42" s="83">
        <f>COUNTIF(AI11:AI38,"Abs")</f>
        <v>0</v>
      </c>
      <c r="AJ42" s="83">
        <f>COUNTIF(AJ11:AJ38,"Abs")</f>
        <v>0</v>
      </c>
      <c r="AK42" s="83">
        <f>COUNTIF(AK11:AK38,"Abs")</f>
        <v>0</v>
      </c>
      <c r="AL42" s="83">
        <f>COUNTIF(AL11:AL38,"Abs")</f>
        <v>0</v>
      </c>
      <c r="AM42" s="83">
        <f>COUNTIF(AM11:AM38,"Abs")</f>
        <v>0</v>
      </c>
      <c r="AN42" s="83">
        <f>COUNTIF(AN11:AN38,"Abs")</f>
        <v>0</v>
      </c>
      <c r="AO42" s="83">
        <f>COUNTIF(AO11:AO38,"Abs")</f>
        <v>0</v>
      </c>
      <c r="AP42" s="83">
        <f>COUNTIF(AP11:AP38,"Abs")</f>
        <v>0</v>
      </c>
    </row>
    <row r="43" spans="1:47" s="1" customFormat="1" ht="12.75">
      <c r="A43" s="84"/>
      <c r="B43" s="84"/>
      <c r="C43" s="85" t="s">
        <v>61</v>
      </c>
      <c r="D43" s="86">
        <f>D39/(54-D42)</f>
        <v>0</v>
      </c>
      <c r="E43" s="86">
        <f>E39/(54-E42)</f>
        <v>0</v>
      </c>
      <c r="F43" s="86">
        <f>F39/(54-F42)</f>
        <v>0</v>
      </c>
      <c r="G43" s="86">
        <f>G39/(54-G42)</f>
        <v>0</v>
      </c>
      <c r="H43" s="86">
        <f>H39/(54-H42)</f>
        <v>0</v>
      </c>
      <c r="I43" s="86">
        <f>I39/(54-I42)</f>
        <v>0</v>
      </c>
      <c r="J43" s="86">
        <f>J39/(54-J42)</f>
        <v>0</v>
      </c>
      <c r="K43" s="86">
        <f>K39/(54-K42)</f>
        <v>0</v>
      </c>
      <c r="L43" s="86">
        <f>L39/(54-L42)</f>
        <v>0</v>
      </c>
      <c r="M43" s="86">
        <f>M39/(54-M42)</f>
        <v>0</v>
      </c>
      <c r="N43" s="86">
        <f>N39/(54-N42)</f>
        <v>0</v>
      </c>
      <c r="O43" s="86">
        <f>O39/(54-O42)</f>
        <v>0</v>
      </c>
      <c r="P43" s="86">
        <f>P39/(54-P42)</f>
        <v>0</v>
      </c>
      <c r="Q43" s="86">
        <f>Q39/(54-Q42)</f>
        <v>0</v>
      </c>
      <c r="R43" s="86">
        <f>R39/(54-R42)</f>
        <v>0</v>
      </c>
      <c r="S43" s="86">
        <f>S39/(54-S42)</f>
        <v>0</v>
      </c>
      <c r="T43" s="86">
        <f>T39/(54-T42)</f>
        <v>0</v>
      </c>
      <c r="U43" s="86">
        <f>U39/(54-U42)</f>
        <v>0</v>
      </c>
      <c r="V43" s="86">
        <f>V39/(54-V42)</f>
        <v>0</v>
      </c>
      <c r="W43" s="86">
        <f>W39/(54-W42)</f>
        <v>0</v>
      </c>
      <c r="X43" s="86">
        <f>X39/(54-X42)</f>
        <v>0</v>
      </c>
      <c r="Y43" s="86">
        <f>Y39/(54-Y42)</f>
        <v>0</v>
      </c>
      <c r="Z43" s="86">
        <f>Z39/(54-Z42)</f>
        <v>0</v>
      </c>
      <c r="AA43" s="86">
        <f>AA39/(54-AA42)</f>
        <v>0</v>
      </c>
      <c r="AB43" s="86">
        <f>AB39/(54-AB42)</f>
        <v>0</v>
      </c>
      <c r="AC43" s="86">
        <f>AC39/(54-AC42)</f>
        <v>0</v>
      </c>
      <c r="AD43" s="86">
        <f>AD39/(54-AD42)</f>
        <v>0</v>
      </c>
      <c r="AE43" s="86">
        <f>AE39/(54-AE42)</f>
        <v>0</v>
      </c>
      <c r="AF43" s="86">
        <f>AF39/(54-AF42)</f>
        <v>0</v>
      </c>
      <c r="AG43" s="86">
        <f>AG39/(54-AG42)</f>
        <v>0</v>
      </c>
      <c r="AH43" s="86">
        <f>AH39/(54-AH42)</f>
        <v>0</v>
      </c>
      <c r="AI43" s="86">
        <f>AI39/(54-AI42)</f>
        <v>0</v>
      </c>
      <c r="AJ43" s="86">
        <f>AJ39/(54-AJ42)</f>
        <v>0</v>
      </c>
      <c r="AK43" s="86">
        <f>AK39/(54-AK42)</f>
        <v>0</v>
      </c>
      <c r="AL43" s="86">
        <f>AL39/(54-AL42)</f>
        <v>0</v>
      </c>
      <c r="AM43" s="86">
        <f>AM39/(54-AM42)</f>
        <v>0</v>
      </c>
      <c r="AN43" s="86">
        <f>AN39/(54-AN42)</f>
        <v>0</v>
      </c>
      <c r="AO43" s="86">
        <f>AO39/(54-AO42)</f>
        <v>0</v>
      </c>
      <c r="AP43" s="86">
        <f>AP39/(54-AP42)</f>
        <v>0</v>
      </c>
      <c r="AQ43" s="87" t="e">
        <f>SUM(D43:AP43)/(Feuil1!$AP$3-AT11)</f>
        <v>#DIV/0!</v>
      </c>
      <c r="AR43" s="87"/>
      <c r="AS43" s="87"/>
      <c r="AT43" s="87"/>
      <c r="AU43" s="87"/>
    </row>
    <row r="44" spans="1:47" s="89" customFormat="1" ht="214.5" customHeight="1">
      <c r="A44" s="66" t="s">
        <v>62</v>
      </c>
      <c r="B44" s="66"/>
      <c r="C44" s="66"/>
      <c r="D44" s="88" t="str">
        <f>D9</f>
        <v> </v>
      </c>
      <c r="E44" s="88" t="str">
        <f>E9</f>
        <v> </v>
      </c>
      <c r="F44" s="88" t="str">
        <f>F9</f>
        <v> </v>
      </c>
      <c r="G44" s="88" t="str">
        <f>G9</f>
        <v> </v>
      </c>
      <c r="H44" s="88" t="str">
        <f>H9</f>
        <v> </v>
      </c>
      <c r="I44" s="88" t="str">
        <f>I9</f>
        <v> </v>
      </c>
      <c r="J44" s="88" t="str">
        <f>J9</f>
        <v> </v>
      </c>
      <c r="K44" s="88" t="str">
        <f>K9</f>
        <v> </v>
      </c>
      <c r="L44" s="88" t="str">
        <f>L9</f>
        <v> </v>
      </c>
      <c r="M44" s="88" t="str">
        <f>M9</f>
        <v> </v>
      </c>
      <c r="N44" s="88" t="str">
        <f>N9</f>
        <v> </v>
      </c>
      <c r="O44" s="88" t="str">
        <f>O9</f>
        <v> </v>
      </c>
      <c r="P44" s="88" t="str">
        <f>P9</f>
        <v> </v>
      </c>
      <c r="Q44" s="88" t="str">
        <f>Q9</f>
        <v> </v>
      </c>
      <c r="R44" s="88" t="str">
        <f>R9</f>
        <v> </v>
      </c>
      <c r="S44" s="88" t="str">
        <f>S9</f>
        <v> </v>
      </c>
      <c r="T44" s="88" t="str">
        <f>T9</f>
        <v> </v>
      </c>
      <c r="U44" s="88" t="str">
        <f>U9</f>
        <v> </v>
      </c>
      <c r="V44" s="88" t="str">
        <f>V9</f>
        <v> </v>
      </c>
      <c r="W44" s="88" t="str">
        <f>W9</f>
        <v> </v>
      </c>
      <c r="X44" s="88" t="str">
        <f>X9</f>
        <v> </v>
      </c>
      <c r="Y44" s="88" t="str">
        <f>Y9</f>
        <v> </v>
      </c>
      <c r="Z44" s="88" t="str">
        <f>Z9</f>
        <v> </v>
      </c>
      <c r="AA44" s="88" t="str">
        <f>AA9</f>
        <v> </v>
      </c>
      <c r="AB44" s="88" t="str">
        <f>AB9</f>
        <v> </v>
      </c>
      <c r="AC44" s="88" t="str">
        <f>AC9</f>
        <v> </v>
      </c>
      <c r="AD44" s="88" t="str">
        <f>AD9</f>
        <v> </v>
      </c>
      <c r="AE44" s="88" t="str">
        <f>AE9</f>
        <v> </v>
      </c>
      <c r="AF44" s="88" t="str">
        <f>AF9</f>
        <v> </v>
      </c>
      <c r="AG44" s="88" t="str">
        <f>AG9</f>
        <v> </v>
      </c>
      <c r="AH44" s="88" t="str">
        <f>AH9</f>
        <v> </v>
      </c>
      <c r="AI44" s="88" t="str">
        <f>AI9</f>
        <v> </v>
      </c>
      <c r="AJ44" s="88" t="str">
        <f>AJ9</f>
        <v> </v>
      </c>
      <c r="AK44" s="88" t="str">
        <f>AK9</f>
        <v> </v>
      </c>
      <c r="AL44" s="88" t="str">
        <f>AL9</f>
        <v> </v>
      </c>
      <c r="AM44" s="88" t="str">
        <f>AM9</f>
        <v> </v>
      </c>
      <c r="AN44" s="88" t="str">
        <f>AN9</f>
        <v> </v>
      </c>
      <c r="AO44" s="88" t="str">
        <f>AO9</f>
        <v> </v>
      </c>
      <c r="AP44" s="88" t="str">
        <f>AP9</f>
        <v> </v>
      </c>
      <c r="AQ44" s="68">
        <v>1</v>
      </c>
      <c r="AR44" s="68">
        <v>9</v>
      </c>
      <c r="AS44" s="68">
        <v>0</v>
      </c>
      <c r="AT44" s="68" t="s">
        <v>21</v>
      </c>
      <c r="AU44" s="68" t="s">
        <v>22</v>
      </c>
    </row>
    <row r="45" spans="1:47" s="1" customFormat="1" ht="38.25" customHeight="1">
      <c r="A45" s="69" t="s">
        <v>23</v>
      </c>
      <c r="B45" s="69" t="s">
        <v>24</v>
      </c>
      <c r="C45" s="69" t="s">
        <v>63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68"/>
      <c r="AR45" s="68"/>
      <c r="AS45" s="68"/>
      <c r="AT45" s="68"/>
      <c r="AU45" s="68"/>
    </row>
    <row r="46" spans="1:47" s="1" customFormat="1" ht="12.75" customHeight="1">
      <c r="A46" s="70" t="s">
        <v>64</v>
      </c>
      <c r="B46" s="90">
        <v>1</v>
      </c>
      <c r="C46" s="71" t="s">
        <v>65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91">
        <f>COUNTIF(D46:AP46,1)</f>
        <v>0</v>
      </c>
      <c r="AR46" s="91">
        <f>COUNTIF(D46:AP46,9)</f>
        <v>0</v>
      </c>
      <c r="AS46" s="91">
        <f>COUNTIF(D46:AP46,0)</f>
        <v>0</v>
      </c>
      <c r="AT46" s="91">
        <f>COUNTIF(D46:AP46,"abs")</f>
        <v>0</v>
      </c>
      <c r="AU46" s="92" t="e">
        <f>AQ46/(Feuil1!$AP$3-AT46)</f>
        <v>#DIV/0!</v>
      </c>
    </row>
    <row r="47" spans="1:47" s="1" customFormat="1" ht="12.75">
      <c r="A47" s="70"/>
      <c r="B47" s="70">
        <v>2</v>
      </c>
      <c r="C47" s="71" t="s">
        <v>66</v>
      </c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91">
        <f>COUNTIF(D47:AP47,1)</f>
        <v>0</v>
      </c>
      <c r="AR47" s="91">
        <f>COUNTIF(D47:AP47,9)</f>
        <v>0</v>
      </c>
      <c r="AS47" s="91">
        <f>COUNTIF(D47:AP47,0)</f>
        <v>0</v>
      </c>
      <c r="AT47" s="91">
        <f>COUNTIF(D47:AP47,"abs")</f>
        <v>0</v>
      </c>
      <c r="AU47" s="92" t="e">
        <f>AQ47/(Feuil1!$AP$3-AT47)</f>
        <v>#DIV/0!</v>
      </c>
    </row>
    <row r="48" spans="1:47" s="1" customFormat="1" ht="12.75">
      <c r="A48" s="70"/>
      <c r="B48" s="70">
        <v>3</v>
      </c>
      <c r="C48" s="71" t="s">
        <v>67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91">
        <f>COUNTIF(D48:AP48,1)</f>
        <v>0</v>
      </c>
      <c r="AR48" s="91">
        <f>COUNTIF(D48:AP48,9)</f>
        <v>0</v>
      </c>
      <c r="AS48" s="91">
        <f>COUNTIF(D48:AP48,0)</f>
        <v>0</v>
      </c>
      <c r="AT48" s="91">
        <f>COUNTIF(D48:AP48,"abs")</f>
        <v>0</v>
      </c>
      <c r="AU48" s="92" t="e">
        <f>AQ48/(Feuil1!$AP$3-AT48)</f>
        <v>#DIV/0!</v>
      </c>
    </row>
    <row r="49" spans="1:47" s="1" customFormat="1" ht="12.75">
      <c r="A49" s="70"/>
      <c r="B49" s="70"/>
      <c r="C49" s="71" t="s">
        <v>68</v>
      </c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91">
        <f>COUNTIF(D49:AP49,1)</f>
        <v>0</v>
      </c>
      <c r="AR49" s="91">
        <f>COUNTIF(D49:AP49,9)</f>
        <v>0</v>
      </c>
      <c r="AS49" s="91">
        <f>COUNTIF(D49:AP49,0)</f>
        <v>0</v>
      </c>
      <c r="AT49" s="91">
        <f>COUNTIF(D49:AP49,"abs")</f>
        <v>0</v>
      </c>
      <c r="AU49" s="92" t="e">
        <f>AQ49/(Feuil1!$AP$3-AT49)</f>
        <v>#DIV/0!</v>
      </c>
    </row>
    <row r="50" spans="1:47" s="1" customFormat="1" ht="12.75">
      <c r="A50" s="70"/>
      <c r="B50" s="70"/>
      <c r="C50" s="71" t="s">
        <v>69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91">
        <f>COUNTIF(D50:AP50,1)</f>
        <v>0</v>
      </c>
      <c r="AR50" s="91">
        <f>COUNTIF(D50:AP50,9)</f>
        <v>0</v>
      </c>
      <c r="AS50" s="91">
        <f>COUNTIF(D50:AP50,0)</f>
        <v>0</v>
      </c>
      <c r="AT50" s="91">
        <f>COUNTIF(D50:AP50,"abs")</f>
        <v>0</v>
      </c>
      <c r="AU50" s="92" t="e">
        <f>AQ50/(Feuil1!$AP$3-AT50)</f>
        <v>#DIV/0!</v>
      </c>
    </row>
    <row r="51" spans="1:47" s="1" customFormat="1" ht="12.75">
      <c r="A51" s="70"/>
      <c r="B51" s="70"/>
      <c r="C51" s="71" t="s">
        <v>70</v>
      </c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91">
        <f>COUNTIF(D51:AP51,1)</f>
        <v>0</v>
      </c>
      <c r="AR51" s="91">
        <f>COUNTIF(D51:AP51,9)</f>
        <v>0</v>
      </c>
      <c r="AS51" s="91">
        <f>COUNTIF(D51:AP51,0)</f>
        <v>0</v>
      </c>
      <c r="AT51" s="91">
        <f>COUNTIF(D51:AP51,"abs")</f>
        <v>0</v>
      </c>
      <c r="AU51" s="92" t="e">
        <f>AQ51/(Feuil1!$AP$3-AT51)</f>
        <v>#DIV/0!</v>
      </c>
    </row>
    <row r="52" spans="1:47" s="1" customFormat="1" ht="12.75">
      <c r="A52" s="70"/>
      <c r="B52" s="70"/>
      <c r="C52" s="71" t="s">
        <v>71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91">
        <f>COUNTIF(D52:AP52,1)</f>
        <v>0</v>
      </c>
      <c r="AR52" s="91">
        <f>COUNTIF(D52:AP52,9)</f>
        <v>0</v>
      </c>
      <c r="AS52" s="91">
        <f>COUNTIF(D52:AP52,0)</f>
        <v>0</v>
      </c>
      <c r="AT52" s="91">
        <f>COUNTIF(D52:AP52,"abs")</f>
        <v>0</v>
      </c>
      <c r="AU52" s="92" t="e">
        <f>AQ52/(Feuil1!$AP$3-AT52)</f>
        <v>#DIV/0!</v>
      </c>
    </row>
    <row r="53" spans="1:47" s="1" customFormat="1" ht="12.75">
      <c r="A53" s="70"/>
      <c r="B53" s="70"/>
      <c r="C53" s="71" t="s">
        <v>72</v>
      </c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91">
        <f>COUNTIF(D53:AP53,1)</f>
        <v>0</v>
      </c>
      <c r="AR53" s="91">
        <f>COUNTIF(D53:AP53,9)</f>
        <v>0</v>
      </c>
      <c r="AS53" s="91">
        <f>COUNTIF(D53:AP53,0)</f>
        <v>0</v>
      </c>
      <c r="AT53" s="91">
        <f>COUNTIF(D53:AP53,"abs")</f>
        <v>0</v>
      </c>
      <c r="AU53" s="92" t="e">
        <f>AQ53/(Feuil1!$AP$3-AT53)</f>
        <v>#DIV/0!</v>
      </c>
    </row>
    <row r="54" spans="1:47" s="1" customFormat="1" ht="12.75">
      <c r="A54" s="70"/>
      <c r="B54" s="70"/>
      <c r="C54" s="71" t="s">
        <v>73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91">
        <f>COUNTIF(D54:AP54,1)</f>
        <v>0</v>
      </c>
      <c r="AR54" s="91">
        <f>COUNTIF(D54:AP54,9)</f>
        <v>0</v>
      </c>
      <c r="AS54" s="91">
        <f>COUNTIF(D54:AP54,0)</f>
        <v>0</v>
      </c>
      <c r="AT54" s="91">
        <f>COUNTIF(D54:AP54,"abs")</f>
        <v>0</v>
      </c>
      <c r="AU54" s="92" t="e">
        <f>AQ54/(Feuil1!$AP$3-AT54)</f>
        <v>#DIV/0!</v>
      </c>
    </row>
    <row r="55" spans="1:47" s="1" customFormat="1" ht="12.75">
      <c r="A55" s="70"/>
      <c r="B55" s="70"/>
      <c r="C55" s="71" t="s">
        <v>74</v>
      </c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91">
        <f>COUNTIF(D55:AP55,1)</f>
        <v>0</v>
      </c>
      <c r="AR55" s="91">
        <f>COUNTIF(D55:AP55,9)</f>
        <v>0</v>
      </c>
      <c r="AS55" s="91">
        <f>COUNTIF(D55:AP55,0)</f>
        <v>0</v>
      </c>
      <c r="AT55" s="91">
        <f>COUNTIF(D55:AP55,"abs")</f>
        <v>0</v>
      </c>
      <c r="AU55" s="92" t="e">
        <f>AQ55/(Feuil1!$AP$3-AT55)</f>
        <v>#DIV/0!</v>
      </c>
    </row>
    <row r="56" spans="1:47" s="1" customFormat="1" ht="12.75" customHeight="1">
      <c r="A56" s="70" t="s">
        <v>75</v>
      </c>
      <c r="B56" s="70">
        <v>4</v>
      </c>
      <c r="C56" s="71" t="s">
        <v>76</v>
      </c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93">
        <f>COUNTIF(D56:AP56,1)</f>
        <v>0</v>
      </c>
      <c r="AR56" s="93">
        <f>COUNTIF(D56:AP56,9)</f>
        <v>0</v>
      </c>
      <c r="AS56" s="93">
        <f>COUNTIF(D56:AP56,0)</f>
        <v>0</v>
      </c>
      <c r="AT56" s="93">
        <f>COUNTIF(D56:AP56,"abs")</f>
        <v>0</v>
      </c>
      <c r="AU56" s="92" t="e">
        <f>AQ56/(Feuil1!$AP$3-AT56)</f>
        <v>#DIV/0!</v>
      </c>
    </row>
    <row r="57" spans="1:47" s="1" customFormat="1" ht="12.75">
      <c r="A57" s="70"/>
      <c r="B57" s="70">
        <v>5</v>
      </c>
      <c r="C57" s="71" t="s">
        <v>77</v>
      </c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93">
        <f>COUNTIF(D57:AP57,1)</f>
        <v>0</v>
      </c>
      <c r="AR57" s="93">
        <f>COUNTIF(D57:AP57,9)</f>
        <v>0</v>
      </c>
      <c r="AS57" s="93">
        <f>COUNTIF(D57:AP57,0)</f>
        <v>0</v>
      </c>
      <c r="AT57" s="93">
        <f>COUNTIF(D57:AP57,"abs")</f>
        <v>0</v>
      </c>
      <c r="AU57" s="92" t="e">
        <f>AQ57/(Feuil1!$AP$3-AT57)</f>
        <v>#DIV/0!</v>
      </c>
    </row>
    <row r="58" spans="1:47" s="1" customFormat="1" ht="12.75">
      <c r="A58" s="70"/>
      <c r="B58" s="70"/>
      <c r="C58" s="71" t="s">
        <v>78</v>
      </c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93">
        <f>COUNTIF(D58:AP58,1)</f>
        <v>0</v>
      </c>
      <c r="AR58" s="93">
        <f>COUNTIF(D58:AP58,9)</f>
        <v>0</v>
      </c>
      <c r="AS58" s="93">
        <f>COUNTIF(D58:AP58,0)</f>
        <v>0</v>
      </c>
      <c r="AT58" s="93">
        <f>COUNTIF(D58:AP58,"abs")</f>
        <v>0</v>
      </c>
      <c r="AU58" s="92" t="e">
        <f>AQ58/(Feuil1!$AP$3-AT58)</f>
        <v>#DIV/0!</v>
      </c>
    </row>
    <row r="59" spans="1:47" s="1" customFormat="1" ht="12.75">
      <c r="A59" s="70"/>
      <c r="B59" s="70"/>
      <c r="C59" s="71" t="s">
        <v>79</v>
      </c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93">
        <f>COUNTIF(D59:AP59,1)</f>
        <v>0</v>
      </c>
      <c r="AR59" s="93">
        <f>COUNTIF(D59:AP59,9)</f>
        <v>0</v>
      </c>
      <c r="AS59" s="93">
        <f>COUNTIF(D59:AP59,0)</f>
        <v>0</v>
      </c>
      <c r="AT59" s="93">
        <f>COUNTIF(D59:AP59,"abs")</f>
        <v>0</v>
      </c>
      <c r="AU59" s="92" t="e">
        <f>AQ59/(Feuil1!$AP$3-AT59)</f>
        <v>#DIV/0!</v>
      </c>
    </row>
    <row r="60" spans="1:47" s="1" customFormat="1" ht="12.75" customHeight="1">
      <c r="A60" s="70" t="s">
        <v>80</v>
      </c>
      <c r="B60" s="94">
        <v>6</v>
      </c>
      <c r="C60" s="71" t="s">
        <v>81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91">
        <f>COUNTIF(D60:AP60,1)</f>
        <v>0</v>
      </c>
      <c r="AR60" s="91">
        <f>COUNTIF(D60:AP60,9)</f>
        <v>0</v>
      </c>
      <c r="AS60" s="91">
        <f>COUNTIF(D60:AP60,0)</f>
        <v>0</v>
      </c>
      <c r="AT60" s="91">
        <f>COUNTIF(D60:AP60,"abs")</f>
        <v>0</v>
      </c>
      <c r="AU60" s="92" t="e">
        <f>AQ60/(Feuil1!$AP$3-AT60)</f>
        <v>#DIV/0!</v>
      </c>
    </row>
    <row r="61" spans="1:47" s="1" customFormat="1" ht="12.75">
      <c r="A61" s="70"/>
      <c r="B61" s="94">
        <v>7</v>
      </c>
      <c r="C61" s="71" t="s">
        <v>82</v>
      </c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93">
        <f>COUNTIF(D61:AP61,1)</f>
        <v>0</v>
      </c>
      <c r="AR61" s="93">
        <f>COUNTIF(D61:AP61,9)</f>
        <v>0</v>
      </c>
      <c r="AS61" s="93">
        <f>COUNTIF(D61:AP61,0)</f>
        <v>0</v>
      </c>
      <c r="AT61" s="93">
        <f>COUNTIF(D61:AP61,"abs")</f>
        <v>0</v>
      </c>
      <c r="AU61" s="92" t="e">
        <f>AQ61/(Feuil1!$AP$3-AT61)</f>
        <v>#DIV/0!</v>
      </c>
    </row>
    <row r="62" spans="1:47" s="1" customFormat="1" ht="12.75">
      <c r="A62" s="70"/>
      <c r="B62" s="94">
        <v>8</v>
      </c>
      <c r="C62" s="71" t="s">
        <v>83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91">
        <f>COUNTIF(D62:AP62,1)</f>
        <v>0</v>
      </c>
      <c r="AR62" s="91">
        <f>COUNTIF(D62:AP62,9)</f>
        <v>0</v>
      </c>
      <c r="AS62" s="91">
        <f>COUNTIF(D62:AP62,0)</f>
        <v>0</v>
      </c>
      <c r="AT62" s="91">
        <f>COUNTIF(D62:AP62,"abs")</f>
        <v>0</v>
      </c>
      <c r="AU62" s="92" t="e">
        <f>AQ62/(Feuil1!$AP$3-AT62)</f>
        <v>#DIV/0!</v>
      </c>
    </row>
    <row r="63" spans="1:47" s="1" customFormat="1" ht="12.75" customHeight="1">
      <c r="A63" s="70" t="s">
        <v>84</v>
      </c>
      <c r="B63" s="94">
        <v>9</v>
      </c>
      <c r="C63" s="71" t="s">
        <v>85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93">
        <f>COUNTIF(D63:AP63,1)</f>
        <v>0</v>
      </c>
      <c r="AR63" s="93">
        <f>COUNTIF(D63:AP63,9)</f>
        <v>0</v>
      </c>
      <c r="AS63" s="93">
        <f>COUNTIF(D63:AP63,0)</f>
        <v>0</v>
      </c>
      <c r="AT63" s="93">
        <f>COUNTIF(D63:AP63,"abs")</f>
        <v>0</v>
      </c>
      <c r="AU63" s="92" t="e">
        <f>AQ63/(Feuil1!$AP$3-AT63)</f>
        <v>#DIV/0!</v>
      </c>
    </row>
    <row r="64" spans="1:47" s="1" customFormat="1" ht="12.75">
      <c r="A64" s="70"/>
      <c r="B64" s="94">
        <v>10</v>
      </c>
      <c r="C64" s="71" t="s">
        <v>86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91">
        <f>COUNTIF(D64:AP64,1)</f>
        <v>0</v>
      </c>
      <c r="AR64" s="91">
        <f>COUNTIF(D64:AP64,9)</f>
        <v>0</v>
      </c>
      <c r="AS64" s="91">
        <f>COUNTIF(D64:AP64,0)</f>
        <v>0</v>
      </c>
      <c r="AT64" s="91">
        <f>COUNTIF(D64:AP64,"abs")</f>
        <v>0</v>
      </c>
      <c r="AU64" s="92" t="e">
        <f>AQ64/(Feuil1!$AP$3-AT64)</f>
        <v>#DIV/0!</v>
      </c>
    </row>
    <row r="65" spans="1:47" s="1" customFormat="1" ht="12.75" customHeight="1">
      <c r="A65" s="70" t="s">
        <v>87</v>
      </c>
      <c r="B65" s="94">
        <v>11</v>
      </c>
      <c r="C65" s="71" t="s">
        <v>88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91">
        <f>COUNTIF(D65:AP65,1)</f>
        <v>0</v>
      </c>
      <c r="AR65" s="91">
        <f>COUNTIF(D65:AP65,9)</f>
        <v>0</v>
      </c>
      <c r="AS65" s="91">
        <f>COUNTIF(D65:AP65,0)</f>
        <v>0</v>
      </c>
      <c r="AT65" s="91">
        <f>COUNTIF(D65:AP65,"abs")</f>
        <v>0</v>
      </c>
      <c r="AU65" s="92" t="e">
        <f>AQ65/(Feuil1!$AP$3-AT65)</f>
        <v>#DIV/0!</v>
      </c>
    </row>
    <row r="66" spans="1:47" s="1" customFormat="1" ht="12.75">
      <c r="A66" s="70"/>
      <c r="B66" s="94">
        <v>12</v>
      </c>
      <c r="C66" s="71" t="s">
        <v>89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93">
        <f>COUNTIF(D66:AP66,1)</f>
        <v>0</v>
      </c>
      <c r="AR66" s="93">
        <f>COUNTIF(D66:AP66,9)</f>
        <v>0</v>
      </c>
      <c r="AS66" s="93">
        <f>COUNTIF(D66:AP66,0)</f>
        <v>0</v>
      </c>
      <c r="AT66" s="93">
        <f>COUNTIF(D66:AP66,"abs")</f>
        <v>0</v>
      </c>
      <c r="AU66" s="92" t="e">
        <f>AQ66/(Feuil1!$AP$3-AT66)</f>
        <v>#DIV/0!</v>
      </c>
    </row>
    <row r="67" spans="1:47" s="1" customFormat="1" ht="12.75">
      <c r="A67" s="70"/>
      <c r="B67" s="94">
        <v>13</v>
      </c>
      <c r="C67" s="71" t="s">
        <v>90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91">
        <f>COUNTIF(D67:AP67,1)</f>
        <v>0</v>
      </c>
      <c r="AR67" s="91">
        <f>COUNTIF(D67:AP67,9)</f>
        <v>0</v>
      </c>
      <c r="AS67" s="91">
        <f>COUNTIF(D67:AP67,0)</f>
        <v>0</v>
      </c>
      <c r="AT67" s="91">
        <f>COUNTIF(D67:AP67,"abs")</f>
        <v>0</v>
      </c>
      <c r="AU67" s="92" t="e">
        <f>AQ67/(Feuil1!$AP$3-AT67)</f>
        <v>#DIV/0!</v>
      </c>
    </row>
    <row r="68" spans="1:47" s="1" customFormat="1" ht="12.75" customHeight="1">
      <c r="A68" s="70"/>
      <c r="B68" s="70">
        <v>14</v>
      </c>
      <c r="C68" s="71" t="s">
        <v>91</v>
      </c>
      <c r="D68" s="72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93">
        <f>COUNTIF(D68:AP68,1)</f>
        <v>0</v>
      </c>
      <c r="AR68" s="93">
        <f>COUNTIF(D68:AP68,9)</f>
        <v>0</v>
      </c>
      <c r="AS68" s="93">
        <f>COUNTIF(D68:AP68,0)</f>
        <v>0</v>
      </c>
      <c r="AT68" s="93">
        <f>COUNTIF(D68:AP68,"abs")</f>
        <v>0</v>
      </c>
      <c r="AU68" s="92" t="e">
        <f>AQ68/(Feuil1!$AP$3-AT68)</f>
        <v>#DIV/0!</v>
      </c>
    </row>
    <row r="69" spans="1:42" s="1" customFormat="1" ht="12.75">
      <c r="A69" s="95" t="s">
        <v>59</v>
      </c>
      <c r="B69" s="95"/>
      <c r="C69" s="82">
        <v>1</v>
      </c>
      <c r="D69" s="83">
        <f>COUNTIF(D46:D68,1)</f>
        <v>0</v>
      </c>
      <c r="E69" s="83">
        <f>COUNTIF(E46:E68,1)</f>
        <v>0</v>
      </c>
      <c r="F69" s="83">
        <f>COUNTIF(F46:F68,1)</f>
        <v>0</v>
      </c>
      <c r="G69" s="83">
        <f>COUNTIF(G46:G68,1)</f>
        <v>0</v>
      </c>
      <c r="H69" s="83">
        <f>COUNTIF(H46:H68,1)</f>
        <v>0</v>
      </c>
      <c r="I69" s="83">
        <f>COUNTIF(I46:I68,1)</f>
        <v>0</v>
      </c>
      <c r="J69" s="83">
        <f>COUNTIF(J46:J68,1)</f>
        <v>0</v>
      </c>
      <c r="K69" s="83">
        <f>COUNTIF(K46:K68,1)</f>
        <v>0</v>
      </c>
      <c r="L69" s="83">
        <f>COUNTIF(L46:L68,1)</f>
        <v>0</v>
      </c>
      <c r="M69" s="83">
        <f>COUNTIF(M46:M68,1)</f>
        <v>0</v>
      </c>
      <c r="N69" s="83">
        <f>COUNTIF(N46:N68,1)</f>
        <v>0</v>
      </c>
      <c r="O69" s="83">
        <f>COUNTIF(O46:O68,1)</f>
        <v>0</v>
      </c>
      <c r="P69" s="83">
        <f>COUNTIF(P46:P68,1)</f>
        <v>0</v>
      </c>
      <c r="Q69" s="83">
        <f>COUNTIF(Q46:Q68,1)</f>
        <v>0</v>
      </c>
      <c r="R69" s="83">
        <f>COUNTIF(R46:R68,1)</f>
        <v>0</v>
      </c>
      <c r="S69" s="83">
        <f>COUNTIF(S46:S68,1)</f>
        <v>0</v>
      </c>
      <c r="T69" s="83">
        <f>COUNTIF(T46:T68,1)</f>
        <v>0</v>
      </c>
      <c r="U69" s="83">
        <f>COUNTIF(U46:U68,1)</f>
        <v>0</v>
      </c>
      <c r="V69" s="83">
        <f>COUNTIF(V46:V68,1)</f>
        <v>0</v>
      </c>
      <c r="W69" s="83">
        <f>COUNTIF(W46:W68,1)</f>
        <v>0</v>
      </c>
      <c r="X69" s="83">
        <f>COUNTIF(X46:X68,1)</f>
        <v>0</v>
      </c>
      <c r="Y69" s="83">
        <f>COUNTIF(Y46:Y68,1)</f>
        <v>0</v>
      </c>
      <c r="Z69" s="83">
        <f>COUNTIF(Z46:Z68,1)</f>
        <v>0</v>
      </c>
      <c r="AA69" s="83">
        <f>COUNTIF(AA46:AA68,1)</f>
        <v>0</v>
      </c>
      <c r="AB69" s="83">
        <f>COUNTIF(AB46:AB68,1)</f>
        <v>0</v>
      </c>
      <c r="AC69" s="83">
        <f>COUNTIF(AC46:AC68,1)</f>
        <v>0</v>
      </c>
      <c r="AD69" s="83">
        <f>COUNTIF(AD46:AD68,1)</f>
        <v>0</v>
      </c>
      <c r="AE69" s="83">
        <f>COUNTIF(AE46:AE68,1)</f>
        <v>0</v>
      </c>
      <c r="AF69" s="83">
        <f>COUNTIF(AF46:AF68,1)</f>
        <v>0</v>
      </c>
      <c r="AG69" s="83">
        <f>COUNTIF(AG46:AG68,1)</f>
        <v>0</v>
      </c>
      <c r="AH69" s="83">
        <f>COUNTIF(AH46:AH68,1)</f>
        <v>0</v>
      </c>
      <c r="AI69" s="83">
        <f>COUNTIF(AI46:AI68,1)</f>
        <v>0</v>
      </c>
      <c r="AJ69" s="83">
        <f>COUNTIF(AJ46:AJ68,1)</f>
        <v>0</v>
      </c>
      <c r="AK69" s="83">
        <f>COUNTIF(AK46:AK68,1)</f>
        <v>0</v>
      </c>
      <c r="AL69" s="83">
        <f>COUNTIF(AL46:AL68,1)</f>
        <v>0</v>
      </c>
      <c r="AM69" s="83">
        <f>COUNTIF(AM46:AM68,1)</f>
        <v>0</v>
      </c>
      <c r="AN69" s="83">
        <f>COUNTIF(AN46:AN68,1)</f>
        <v>0</v>
      </c>
      <c r="AO69" s="83">
        <f>COUNTIF(AO46:AO68,1)</f>
        <v>0</v>
      </c>
      <c r="AP69" s="83">
        <f>COUNTIF(AP46:AP68,1)</f>
        <v>0</v>
      </c>
    </row>
    <row r="70" spans="1:42" s="1" customFormat="1" ht="12.75">
      <c r="A70" s="95" t="s">
        <v>92</v>
      </c>
      <c r="B70" s="95"/>
      <c r="C70" s="82">
        <v>9</v>
      </c>
      <c r="D70" s="83">
        <f>COUNTIF(D46:D68,9)</f>
        <v>0</v>
      </c>
      <c r="E70" s="83">
        <f>COUNTIF(E46:E68,9)</f>
        <v>0</v>
      </c>
      <c r="F70" s="83">
        <f>COUNTIF(F46:F68,9)</f>
        <v>0</v>
      </c>
      <c r="G70" s="83">
        <f>COUNTIF(G46:G68,9)</f>
        <v>0</v>
      </c>
      <c r="H70" s="83">
        <f>COUNTIF(H46:H68,9)</f>
        <v>0</v>
      </c>
      <c r="I70" s="83">
        <f>COUNTIF(I46:I68,9)</f>
        <v>0</v>
      </c>
      <c r="J70" s="83">
        <f>COUNTIF(J46:J68,9)</f>
        <v>0</v>
      </c>
      <c r="K70" s="83">
        <f>COUNTIF(K46:K68,9)</f>
        <v>0</v>
      </c>
      <c r="L70" s="83">
        <f>COUNTIF(L46:L68,9)</f>
        <v>0</v>
      </c>
      <c r="M70" s="83">
        <f>COUNTIF(M46:M68,9)</f>
        <v>0</v>
      </c>
      <c r="N70" s="83">
        <f>COUNTIF(N46:N68,9)</f>
        <v>0</v>
      </c>
      <c r="O70" s="83">
        <f>COUNTIF(O46:O68,9)</f>
        <v>0</v>
      </c>
      <c r="P70" s="83">
        <f>COUNTIF(P46:P68,9)</f>
        <v>0</v>
      </c>
      <c r="Q70" s="83">
        <f>COUNTIF(Q46:Q68,9)</f>
        <v>0</v>
      </c>
      <c r="R70" s="83">
        <f>COUNTIF(R46:R68,9)</f>
        <v>0</v>
      </c>
      <c r="S70" s="83">
        <f>COUNTIF(S46:S68,9)</f>
        <v>0</v>
      </c>
      <c r="T70" s="83">
        <f>COUNTIF(T46:T68,9)</f>
        <v>0</v>
      </c>
      <c r="U70" s="83">
        <f>COUNTIF(U46:U68,9)</f>
        <v>0</v>
      </c>
      <c r="V70" s="83">
        <f>COUNTIF(V46:V68,9)</f>
        <v>0</v>
      </c>
      <c r="W70" s="83">
        <f>COUNTIF(W46:W68,9)</f>
        <v>0</v>
      </c>
      <c r="X70" s="83">
        <f>COUNTIF(X46:X68,9)</f>
        <v>0</v>
      </c>
      <c r="Y70" s="83">
        <f>COUNTIF(Y46:Y68,9)</f>
        <v>0</v>
      </c>
      <c r="Z70" s="83">
        <f>COUNTIF(Z46:Z68,9)</f>
        <v>0</v>
      </c>
      <c r="AA70" s="83">
        <f>COUNTIF(AA46:AA68,9)</f>
        <v>0</v>
      </c>
      <c r="AB70" s="83">
        <f>COUNTIF(AB46:AB68,9)</f>
        <v>0</v>
      </c>
      <c r="AC70" s="83">
        <f>COUNTIF(AC46:AC68,9)</f>
        <v>0</v>
      </c>
      <c r="AD70" s="83">
        <f>COUNTIF(AD46:AD68,9)</f>
        <v>0</v>
      </c>
      <c r="AE70" s="83">
        <f>COUNTIF(AE46:AE68,9)</f>
        <v>0</v>
      </c>
      <c r="AF70" s="83">
        <f>COUNTIF(AF46:AF68,9)</f>
        <v>0</v>
      </c>
      <c r="AG70" s="83">
        <f>COUNTIF(AG46:AG68,9)</f>
        <v>0</v>
      </c>
      <c r="AH70" s="83">
        <f>COUNTIF(AH46:AH68,9)</f>
        <v>0</v>
      </c>
      <c r="AI70" s="83">
        <f>COUNTIF(AI46:AI68,9)</f>
        <v>0</v>
      </c>
      <c r="AJ70" s="83">
        <f>COUNTIF(AJ46:AJ68,9)</f>
        <v>0</v>
      </c>
      <c r="AK70" s="83">
        <f>COUNTIF(AK46:AK68,9)</f>
        <v>0</v>
      </c>
      <c r="AL70" s="83">
        <f>COUNTIF(AL46:AL68,9)</f>
        <v>0</v>
      </c>
      <c r="AM70" s="83">
        <f>COUNTIF(AM46:AM68,9)</f>
        <v>0</v>
      </c>
      <c r="AN70" s="83">
        <f>COUNTIF(AN46:AN68,9)</f>
        <v>0</v>
      </c>
      <c r="AO70" s="83">
        <f>COUNTIF(AO46:AO68,9)</f>
        <v>0</v>
      </c>
      <c r="AP70" s="83">
        <f>COUNTIF(AP46:AP68,9)</f>
        <v>0</v>
      </c>
    </row>
    <row r="71" spans="1:42" s="1" customFormat="1" ht="12.75">
      <c r="A71" s="77" t="s">
        <v>93</v>
      </c>
      <c r="B71" s="77"/>
      <c r="C71" s="82">
        <v>0</v>
      </c>
      <c r="D71" s="83">
        <f>COUNTIF(D46:D68,0)</f>
        <v>0</v>
      </c>
      <c r="E71" s="83">
        <f>COUNTIF(E46:E68,0)</f>
        <v>0</v>
      </c>
      <c r="F71" s="83">
        <f>COUNTIF(F46:F68,0)</f>
        <v>0</v>
      </c>
      <c r="G71" s="83">
        <f>COUNTIF(G46:G68,0)</f>
        <v>0</v>
      </c>
      <c r="H71" s="83">
        <f>COUNTIF(H46:H68,0)</f>
        <v>0</v>
      </c>
      <c r="I71" s="83">
        <f>COUNTIF(I46:I68,0)</f>
        <v>0</v>
      </c>
      <c r="J71" s="83">
        <f>COUNTIF(J46:J68,0)</f>
        <v>0</v>
      </c>
      <c r="K71" s="83">
        <f>COUNTIF(K46:K68,0)</f>
        <v>0</v>
      </c>
      <c r="L71" s="83">
        <f>COUNTIF(L46:L68,0)</f>
        <v>0</v>
      </c>
      <c r="M71" s="83">
        <f>COUNTIF(M46:M68,0)</f>
        <v>0</v>
      </c>
      <c r="N71" s="83">
        <f>COUNTIF(N46:N68,0)</f>
        <v>0</v>
      </c>
      <c r="O71" s="83">
        <f>COUNTIF(O46:O68,0)</f>
        <v>0</v>
      </c>
      <c r="P71" s="83">
        <f>COUNTIF(P46:P68,0)</f>
        <v>0</v>
      </c>
      <c r="Q71" s="83">
        <f>COUNTIF(Q46:Q68,0)</f>
        <v>0</v>
      </c>
      <c r="R71" s="83">
        <f>COUNTIF(R46:R68,0)</f>
        <v>0</v>
      </c>
      <c r="S71" s="83">
        <f>COUNTIF(S46:S68,0)</f>
        <v>0</v>
      </c>
      <c r="T71" s="83">
        <f>COUNTIF(T46:T68,0)</f>
        <v>0</v>
      </c>
      <c r="U71" s="83">
        <f>COUNTIF(U46:U68,0)</f>
        <v>0</v>
      </c>
      <c r="V71" s="83">
        <f>COUNTIF(V46:V68,0)</f>
        <v>0</v>
      </c>
      <c r="W71" s="83">
        <f>COUNTIF(W46:W68,0)</f>
        <v>0</v>
      </c>
      <c r="X71" s="83">
        <f>COUNTIF(X46:X68,0)</f>
        <v>0</v>
      </c>
      <c r="Y71" s="83">
        <f>COUNTIF(Y46:Y68,0)</f>
        <v>0</v>
      </c>
      <c r="Z71" s="83">
        <f>COUNTIF(Z46:Z68,0)</f>
        <v>0</v>
      </c>
      <c r="AA71" s="83">
        <f>COUNTIF(AA46:AA68,0)</f>
        <v>0</v>
      </c>
      <c r="AB71" s="83">
        <f>COUNTIF(AB46:AB68,0)</f>
        <v>0</v>
      </c>
      <c r="AC71" s="83">
        <f>COUNTIF(AC46:AC68,0)</f>
        <v>0</v>
      </c>
      <c r="AD71" s="83">
        <f>COUNTIF(AD46:AD68,0)</f>
        <v>0</v>
      </c>
      <c r="AE71" s="83">
        <f>COUNTIF(AE46:AE68,0)</f>
        <v>0</v>
      </c>
      <c r="AF71" s="83">
        <f>COUNTIF(AF46:AF68,0)</f>
        <v>0</v>
      </c>
      <c r="AG71" s="83">
        <f>COUNTIF(AG46:AG68,0)</f>
        <v>0</v>
      </c>
      <c r="AH71" s="83">
        <f>COUNTIF(AH46:AH68,0)</f>
        <v>0</v>
      </c>
      <c r="AI71" s="83">
        <f>COUNTIF(AI46:AI68,0)</f>
        <v>0</v>
      </c>
      <c r="AJ71" s="83">
        <f>COUNTIF(AJ46:AJ68,0)</f>
        <v>0</v>
      </c>
      <c r="AK71" s="83">
        <f>COUNTIF(AK46:AK68,0)</f>
        <v>0</v>
      </c>
      <c r="AL71" s="83">
        <f>COUNTIF(AL46:AL68,0)</f>
        <v>0</v>
      </c>
      <c r="AM71" s="83">
        <f>COUNTIF(AM46:AM68,0)</f>
        <v>0</v>
      </c>
      <c r="AN71" s="83">
        <f>COUNTIF(AN46:AN68,0)</f>
        <v>0</v>
      </c>
      <c r="AO71" s="83">
        <f>COUNTIF(AO46:AO68,0)</f>
        <v>0</v>
      </c>
      <c r="AP71" s="83">
        <f>COUNTIF(AP46:AP68,0)</f>
        <v>0</v>
      </c>
    </row>
    <row r="72" spans="1:42" s="1" customFormat="1" ht="12.75">
      <c r="A72" s="77"/>
      <c r="B72" s="77"/>
      <c r="C72" s="82" t="s">
        <v>21</v>
      </c>
      <c r="D72" s="83">
        <f>COUNTIF(D46:D68,"Abs")</f>
        <v>0</v>
      </c>
      <c r="E72" s="83">
        <f>COUNTIF(E46:E68,"Abs")</f>
        <v>0</v>
      </c>
      <c r="F72" s="83">
        <f>COUNTIF(F46:F68,"Abs")</f>
        <v>0</v>
      </c>
      <c r="G72" s="83">
        <f>COUNTIF(G46:G68,"Abs")</f>
        <v>0</v>
      </c>
      <c r="H72" s="83">
        <f>COUNTIF(H46:H68,"Abs")</f>
        <v>0</v>
      </c>
      <c r="I72" s="83">
        <f>COUNTIF(I46:I68,"Abs")</f>
        <v>0</v>
      </c>
      <c r="J72" s="83">
        <f>COUNTIF(J46:J68,"Abs")</f>
        <v>0</v>
      </c>
      <c r="K72" s="83">
        <f>COUNTIF(K46:K68,"Abs")</f>
        <v>0</v>
      </c>
      <c r="L72" s="83">
        <f>COUNTIF(L46:L68,"Abs")</f>
        <v>0</v>
      </c>
      <c r="M72" s="83">
        <f>COUNTIF(M46:M68,"Abs")</f>
        <v>0</v>
      </c>
      <c r="N72" s="83">
        <f>COUNTIF(N46:N68,"Abs")</f>
        <v>0</v>
      </c>
      <c r="O72" s="83">
        <f>COUNTIF(O46:O68,"Abs")</f>
        <v>0</v>
      </c>
      <c r="P72" s="83">
        <f>COUNTIF(P46:P68,"Abs")</f>
        <v>0</v>
      </c>
      <c r="Q72" s="83">
        <f>COUNTIF(Q46:Q68,"Abs")</f>
        <v>0</v>
      </c>
      <c r="R72" s="83">
        <f>COUNTIF(R46:R68,"Abs")</f>
        <v>0</v>
      </c>
      <c r="S72" s="83">
        <f>COUNTIF(S46:S68,"Abs")</f>
        <v>0</v>
      </c>
      <c r="T72" s="83">
        <f>COUNTIF(T46:T68,"Abs")</f>
        <v>0</v>
      </c>
      <c r="U72" s="83">
        <f>COUNTIF(U46:U68,"Abs")</f>
        <v>0</v>
      </c>
      <c r="V72" s="83">
        <f>COUNTIF(V46:V68,"Abs")</f>
        <v>0</v>
      </c>
      <c r="W72" s="83">
        <f>COUNTIF(W46:W68,"Abs")</f>
        <v>0</v>
      </c>
      <c r="X72" s="83">
        <f>COUNTIF(X46:X68,"Abs")</f>
        <v>0</v>
      </c>
      <c r="Y72" s="83">
        <f>COUNTIF(Y46:Y68,"Abs")</f>
        <v>0</v>
      </c>
      <c r="Z72" s="83">
        <f>COUNTIF(Z46:Z68,"Abs")</f>
        <v>0</v>
      </c>
      <c r="AA72" s="83">
        <f>COUNTIF(AA46:AA68,"Abs")</f>
        <v>0</v>
      </c>
      <c r="AB72" s="83">
        <f>COUNTIF(AB46:AB68,"Abs")</f>
        <v>0</v>
      </c>
      <c r="AC72" s="83">
        <f>COUNTIF(AC46:AC68,"Abs")</f>
        <v>0</v>
      </c>
      <c r="AD72" s="83">
        <f>COUNTIF(AD46:AD68,"Abs")</f>
        <v>0</v>
      </c>
      <c r="AE72" s="83">
        <f>COUNTIF(AE46:AE68,"Abs")</f>
        <v>0</v>
      </c>
      <c r="AF72" s="83">
        <f>COUNTIF(AF46:AF68,"Abs")</f>
        <v>0</v>
      </c>
      <c r="AG72" s="83">
        <f>COUNTIF(AG46:AG68,"Abs")</f>
        <v>0</v>
      </c>
      <c r="AH72" s="83">
        <f>COUNTIF(AH46:AH68,"Abs")</f>
        <v>0</v>
      </c>
      <c r="AI72" s="83">
        <f>COUNTIF(AI46:AI68,"Abs")</f>
        <v>0</v>
      </c>
      <c r="AJ72" s="83">
        <f>COUNTIF(AJ46:AJ68,"Abs")</f>
        <v>0</v>
      </c>
      <c r="AK72" s="83">
        <f>COUNTIF(AK46:AK68,"Abs")</f>
        <v>0</v>
      </c>
      <c r="AL72" s="83">
        <f>COUNTIF(AL46:AL68,"Abs")</f>
        <v>0</v>
      </c>
      <c r="AM72" s="83">
        <f>COUNTIF(AM46:AM68,"Abs")</f>
        <v>0</v>
      </c>
      <c r="AN72" s="83">
        <f>COUNTIF(AN46:AN68,"Abs")</f>
        <v>0</v>
      </c>
      <c r="AO72" s="83">
        <f>COUNTIF(AO46:AO68,"Abs")</f>
        <v>0</v>
      </c>
      <c r="AP72" s="83">
        <f>COUNTIF(AP46:AP68,"Abs")</f>
        <v>0</v>
      </c>
    </row>
    <row r="73" spans="1:47" s="1" customFormat="1" ht="12.75">
      <c r="A73" s="77"/>
      <c r="B73" s="77"/>
      <c r="C73" s="96" t="s">
        <v>61</v>
      </c>
      <c r="D73" s="86">
        <f>D69/(43-D72)</f>
        <v>0</v>
      </c>
      <c r="E73" s="86">
        <f>E69/(43-E72)</f>
        <v>0</v>
      </c>
      <c r="F73" s="86">
        <f>F69/(43-F72)</f>
        <v>0</v>
      </c>
      <c r="G73" s="86">
        <f>G69/(43-G72)</f>
        <v>0</v>
      </c>
      <c r="H73" s="86">
        <f>H69/(43-H72)</f>
        <v>0</v>
      </c>
      <c r="I73" s="86">
        <f>I69/(43-I72)</f>
        <v>0</v>
      </c>
      <c r="J73" s="86">
        <f>J69/(43-J72)</f>
        <v>0</v>
      </c>
      <c r="K73" s="86">
        <f>K69/(43-K72)</f>
        <v>0</v>
      </c>
      <c r="L73" s="86">
        <f>L69/(43-L72)</f>
        <v>0</v>
      </c>
      <c r="M73" s="86">
        <f>M69/(43-M72)</f>
        <v>0</v>
      </c>
      <c r="N73" s="86">
        <f>N69/(43-N72)</f>
        <v>0</v>
      </c>
      <c r="O73" s="86">
        <f>O69/(43-O72)</f>
        <v>0</v>
      </c>
      <c r="P73" s="86">
        <f>P69/(43-P72)</f>
        <v>0</v>
      </c>
      <c r="Q73" s="86">
        <f>Q69/(43-Q72)</f>
        <v>0</v>
      </c>
      <c r="R73" s="86">
        <f>R69/(43-R72)</f>
        <v>0</v>
      </c>
      <c r="S73" s="86">
        <f>S69/(43-S72)</f>
        <v>0</v>
      </c>
      <c r="T73" s="86">
        <f>T69/(43-T72)</f>
        <v>0</v>
      </c>
      <c r="U73" s="86">
        <f>U69/(43-U72)</f>
        <v>0</v>
      </c>
      <c r="V73" s="86">
        <f>V69/(43-V72)</f>
        <v>0</v>
      </c>
      <c r="W73" s="86">
        <f>W69/(43-W72)</f>
        <v>0</v>
      </c>
      <c r="X73" s="86">
        <f>X69/(43-X72)</f>
        <v>0</v>
      </c>
      <c r="Y73" s="86">
        <f>Y69/(43-Y72)</f>
        <v>0</v>
      </c>
      <c r="Z73" s="86">
        <f>Z69/(43-Z72)</f>
        <v>0</v>
      </c>
      <c r="AA73" s="86">
        <f>AA69/(43-AA72)</f>
        <v>0</v>
      </c>
      <c r="AB73" s="86">
        <f>AB69/(43-AB72)</f>
        <v>0</v>
      </c>
      <c r="AC73" s="86">
        <f>AC69/(43-AC72)</f>
        <v>0</v>
      </c>
      <c r="AD73" s="86">
        <f>AD69/(43-AD72)</f>
        <v>0</v>
      </c>
      <c r="AE73" s="86">
        <f>AE69/(43-AE72)</f>
        <v>0</v>
      </c>
      <c r="AF73" s="86">
        <f>AF69/(43-AF72)</f>
        <v>0</v>
      </c>
      <c r="AG73" s="86">
        <f>AG69/(43-AG72)</f>
        <v>0</v>
      </c>
      <c r="AH73" s="86">
        <f>AH69/(43-AH72)</f>
        <v>0</v>
      </c>
      <c r="AI73" s="86">
        <f>AI69/(43-AI72)</f>
        <v>0</v>
      </c>
      <c r="AJ73" s="86">
        <f>AJ69/(43-AJ72)</f>
        <v>0</v>
      </c>
      <c r="AK73" s="86">
        <f>AK69/(43-AK72)</f>
        <v>0</v>
      </c>
      <c r="AL73" s="86">
        <f>AL69/(43-AL72)</f>
        <v>0</v>
      </c>
      <c r="AM73" s="86">
        <f>AM69/(43-AM72)</f>
        <v>0</v>
      </c>
      <c r="AN73" s="86">
        <f>AN69/(43-AN72)</f>
        <v>0</v>
      </c>
      <c r="AO73" s="86">
        <f>AO69/(43-AO72)</f>
        <v>0</v>
      </c>
      <c r="AP73" s="86">
        <f>AP69/(43-AP72)</f>
        <v>0</v>
      </c>
      <c r="AQ73" s="87" t="e">
        <f>SUM(D73:AP73)/(Feuil1!$AP$3-"AT#REF !")</f>
        <v>#NAME?</v>
      </c>
      <c r="AR73" s="87"/>
      <c r="AS73" s="87"/>
      <c r="AT73" s="87"/>
      <c r="AU73" s="87"/>
    </row>
    <row r="74" spans="1:42" s="99" customFormat="1" ht="214.5" customHeight="1">
      <c r="A74" s="97"/>
      <c r="B74" s="97"/>
      <c r="C74" s="97"/>
      <c r="D74" s="98" t="str">
        <f>D9</f>
        <v> </v>
      </c>
      <c r="E74" s="98" t="str">
        <f>E9</f>
        <v> </v>
      </c>
      <c r="F74" s="98" t="str">
        <f>F9</f>
        <v> </v>
      </c>
      <c r="G74" s="98" t="str">
        <f>G9</f>
        <v> </v>
      </c>
      <c r="H74" s="98" t="str">
        <f>H9</f>
        <v> </v>
      </c>
      <c r="I74" s="98" t="str">
        <f>I9</f>
        <v> </v>
      </c>
      <c r="J74" s="98" t="str">
        <f>J9</f>
        <v> </v>
      </c>
      <c r="K74" s="98" t="str">
        <f>K9</f>
        <v> </v>
      </c>
      <c r="L74" s="98" t="str">
        <f>L9</f>
        <v> </v>
      </c>
      <c r="M74" s="98" t="str">
        <f>M9</f>
        <v> </v>
      </c>
      <c r="N74" s="98" t="str">
        <f>N9</f>
        <v> </v>
      </c>
      <c r="O74" s="98" t="str">
        <f>O9</f>
        <v> </v>
      </c>
      <c r="P74" s="98" t="str">
        <f>P9</f>
        <v> </v>
      </c>
      <c r="Q74" s="98" t="str">
        <f>Q9</f>
        <v> </v>
      </c>
      <c r="R74" s="98" t="str">
        <f>R9</f>
        <v> </v>
      </c>
      <c r="S74" s="98" t="str">
        <f>S9</f>
        <v> </v>
      </c>
      <c r="T74" s="98" t="str">
        <f>T9</f>
        <v> </v>
      </c>
      <c r="U74" s="98" t="str">
        <f>U9</f>
        <v> </v>
      </c>
      <c r="V74" s="98" t="str">
        <f>V9</f>
        <v> </v>
      </c>
      <c r="W74" s="98" t="str">
        <f>W9</f>
        <v> </v>
      </c>
      <c r="X74" s="98" t="str">
        <f>X9</f>
        <v> </v>
      </c>
      <c r="Y74" s="98" t="str">
        <f>Y9</f>
        <v> </v>
      </c>
      <c r="Z74" s="98" t="str">
        <f>Z9</f>
        <v> </v>
      </c>
      <c r="AA74" s="98" t="str">
        <f>AA9</f>
        <v> </v>
      </c>
      <c r="AB74" s="98" t="str">
        <f>AB9</f>
        <v> </v>
      </c>
      <c r="AC74" s="98" t="str">
        <f>AC9</f>
        <v> </v>
      </c>
      <c r="AD74" s="98" t="str">
        <f>AD9</f>
        <v> </v>
      </c>
      <c r="AE74" s="98" t="str">
        <f>AE9</f>
        <v> </v>
      </c>
      <c r="AF74" s="98" t="str">
        <f>AF9</f>
        <v> </v>
      </c>
      <c r="AG74" s="98" t="str">
        <f>AG9</f>
        <v> </v>
      </c>
      <c r="AH74" s="98" t="str">
        <f>AH9</f>
        <v> </v>
      </c>
      <c r="AI74" s="98" t="str">
        <f>AI9</f>
        <v> </v>
      </c>
      <c r="AJ74" s="98" t="str">
        <f>AJ9</f>
        <v> </v>
      </c>
      <c r="AK74" s="98" t="str">
        <f>AK9</f>
        <v> </v>
      </c>
      <c r="AL74" s="98" t="str">
        <f>AL9</f>
        <v> </v>
      </c>
      <c r="AM74" s="98" t="str">
        <f>AM9</f>
        <v> </v>
      </c>
      <c r="AN74" s="98" t="str">
        <f>AN9</f>
        <v> </v>
      </c>
      <c r="AO74" s="98" t="str">
        <f>AO9</f>
        <v> </v>
      </c>
      <c r="AP74" s="98" t="str">
        <f>AP9</f>
        <v> </v>
      </c>
    </row>
    <row r="75" spans="1:47" ht="22.5" customHeight="1">
      <c r="A75" s="100"/>
      <c r="B75" s="100"/>
      <c r="C75" s="100"/>
      <c r="D75" s="101">
        <f>Classe!$B10</f>
        <v>1</v>
      </c>
      <c r="E75" s="101">
        <f>Classe!$B11</f>
        <v>2</v>
      </c>
      <c r="F75" s="101">
        <f>Classe!$B12</f>
        <v>3</v>
      </c>
      <c r="G75" s="101">
        <f>Classe!$B14</f>
        <v>5</v>
      </c>
      <c r="H75" s="101">
        <f>Classe!$B15</f>
        <v>6</v>
      </c>
      <c r="I75" s="101">
        <f>Classe!$B16</f>
        <v>7</v>
      </c>
      <c r="J75" s="101">
        <f>Classe!$B17</f>
        <v>8</v>
      </c>
      <c r="K75" s="101">
        <f>Classe!$B18</f>
        <v>9</v>
      </c>
      <c r="L75" s="101">
        <f>Classe!$B19</f>
        <v>10</v>
      </c>
      <c r="M75" s="101">
        <f>Classe!$B20</f>
        <v>11</v>
      </c>
      <c r="N75" s="101">
        <f>Classe!$B21</f>
        <v>12</v>
      </c>
      <c r="O75" s="101">
        <f>Classe!$B22</f>
        <v>13</v>
      </c>
      <c r="P75" s="101">
        <f>Classe!$B23</f>
        <v>14</v>
      </c>
      <c r="Q75" s="101">
        <f>Classe!$B24</f>
        <v>15</v>
      </c>
      <c r="R75" s="101">
        <f>Classe!$B25</f>
        <v>16</v>
      </c>
      <c r="S75" s="101">
        <f>Classe!$B26</f>
        <v>17</v>
      </c>
      <c r="T75" s="101">
        <f>Classe!$B27</f>
        <v>18</v>
      </c>
      <c r="U75" s="101">
        <f>Classe!$B28</f>
        <v>19</v>
      </c>
      <c r="V75" s="101">
        <f>Classe!$B29</f>
        <v>20</v>
      </c>
      <c r="W75" s="101">
        <f>Classe!$B30</f>
        <v>21</v>
      </c>
      <c r="X75" s="101">
        <f>Classe!$B31</f>
        <v>22</v>
      </c>
      <c r="Y75" s="101">
        <f>Classe!$B32</f>
        <v>23</v>
      </c>
      <c r="Z75" s="101">
        <f>Classe!$B33</f>
        <v>24</v>
      </c>
      <c r="AA75" s="101">
        <f>Classe!$B34</f>
        <v>25</v>
      </c>
      <c r="AB75" s="101">
        <f>Classe!$B35</f>
        <v>26</v>
      </c>
      <c r="AC75" s="101">
        <f>Classe!$B36</f>
        <v>27</v>
      </c>
      <c r="AD75" s="101">
        <f>Classe!$B37</f>
        <v>28</v>
      </c>
      <c r="AE75" s="101">
        <f>Classe!$B38</f>
        <v>29</v>
      </c>
      <c r="AF75" s="101">
        <f>Classe!$B39</f>
        <v>30</v>
      </c>
      <c r="AG75" s="101">
        <f>Classe!$B40</f>
        <v>31</v>
      </c>
      <c r="AH75" s="101">
        <f>Classe!$B41</f>
        <v>32</v>
      </c>
      <c r="AI75" s="101">
        <f>Classe!$B42</f>
        <v>33</v>
      </c>
      <c r="AJ75" s="101">
        <f>Classe!$B43</f>
        <v>34</v>
      </c>
      <c r="AK75" s="101">
        <f>Classe!$B44</f>
        <v>35</v>
      </c>
      <c r="AL75" s="101">
        <f>Classe!$B45</f>
        <v>36</v>
      </c>
      <c r="AM75" s="101">
        <f>Classe!$B46</f>
        <v>37</v>
      </c>
      <c r="AN75" s="101">
        <f>Classe!$B47</f>
        <v>38</v>
      </c>
      <c r="AO75" s="101">
        <f>Classe!$B48</f>
        <v>39</v>
      </c>
      <c r="AP75" s="101">
        <f>Classe!$B49</f>
        <v>0</v>
      </c>
      <c r="AQ75" s="102"/>
      <c r="AR75" s="102"/>
      <c r="AS75" s="102"/>
      <c r="AT75" s="102"/>
      <c r="AU75" s="102"/>
    </row>
  </sheetData>
  <sheetProtection password="CE4A" sheet="1"/>
  <mergeCells count="118">
    <mergeCell ref="B1:H1"/>
    <mergeCell ref="B2:H2"/>
    <mergeCell ref="B3:H3"/>
    <mergeCell ref="B4:H4"/>
    <mergeCell ref="A8:C8"/>
    <mergeCell ref="AQ8:AU8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11:A16"/>
    <mergeCell ref="A17:A24"/>
    <mergeCell ref="A25:A29"/>
    <mergeCell ref="A30:A35"/>
    <mergeCell ref="A36:A38"/>
    <mergeCell ref="B36:B38"/>
    <mergeCell ref="A39:B40"/>
    <mergeCell ref="A41:B43"/>
    <mergeCell ref="AQ43:AU43"/>
    <mergeCell ref="A44:C44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46:A55"/>
    <mergeCell ref="B48:B55"/>
    <mergeCell ref="A56:A59"/>
    <mergeCell ref="B57:B59"/>
    <mergeCell ref="A60:A62"/>
    <mergeCell ref="A63:A64"/>
    <mergeCell ref="A65:A68"/>
    <mergeCell ref="A69:B70"/>
    <mergeCell ref="A71:B73"/>
    <mergeCell ref="AQ73:AU73"/>
    <mergeCell ref="A74:C74"/>
    <mergeCell ref="A75:C75"/>
    <mergeCell ref="AQ75:AU75"/>
  </mergeCells>
  <conditionalFormatting sqref="D73:AP73">
    <cfRule type="cellIs" priority="1" dxfId="0" operator="lessThan" stopIfTrue="1">
      <formula>0.33</formula>
    </cfRule>
    <cfRule type="cellIs" priority="2" dxfId="0" operator="between" stopIfTrue="1">
      <formula>0.51</formula>
      <formula>0.74</formula>
    </cfRule>
    <cfRule type="cellIs" priority="3" dxfId="0" operator="between" stopIfTrue="1">
      <formula>0.33</formula>
      <formula>0.5</formula>
    </cfRule>
    <cfRule type="cellIs" priority="4" dxfId="0" operator="greaterThan" stopIfTrue="1">
      <formula>0.75</formula>
    </cfRule>
  </conditionalFormatting>
  <conditionalFormatting sqref="AU11:AU38">
    <cfRule type="cellIs" priority="5" dxfId="0" operator="between" stopIfTrue="1">
      <formula>0.2</formula>
      <formula>0.49</formula>
    </cfRule>
    <cfRule type="cellIs" priority="6" dxfId="0" operator="between" stopIfTrue="1">
      <formula>0.5</formula>
      <formula>0.79</formula>
    </cfRule>
    <cfRule type="cellIs" priority="7" dxfId="0" operator="greaterThan" stopIfTrue="1">
      <formula>0.8</formula>
    </cfRule>
    <cfRule type="cellIs" priority="8" dxfId="0" operator="lessThan" stopIfTrue="1">
      <formula>0.2</formula>
    </cfRule>
  </conditionalFormatting>
  <conditionalFormatting sqref="AU46:AU68">
    <cfRule type="cellIs" priority="9" dxfId="0" operator="between" stopIfTrue="1">
      <formula>0.5</formula>
      <formula>0.74</formula>
    </cfRule>
    <cfRule type="cellIs" priority="10" dxfId="0" operator="between" stopIfTrue="1">
      <formula>0.34</formula>
      <formula>0.49</formula>
    </cfRule>
    <cfRule type="cellIs" priority="11" dxfId="0" operator="lessThan" stopIfTrue="1">
      <formula>0.33</formula>
    </cfRule>
    <cfRule type="cellIs" priority="12" dxfId="0" operator="between" stopIfTrue="1">
      <formula>0.33</formula>
      <formula>0.49</formula>
    </cfRule>
    <cfRule type="cellIs" priority="13" dxfId="0" operator="between" stopIfTrue="1">
      <formula>0.5</formula>
      <formula>0.74</formula>
    </cfRule>
    <cfRule type="cellIs" priority="14" dxfId="0" operator="greaterThan" stopIfTrue="1">
      <formula>0.74</formula>
    </cfRule>
    <cfRule type="cellIs" priority="15" dxfId="0" operator="lessThan" stopIfTrue="1">
      <formula>0.33</formula>
    </cfRule>
  </conditionalFormatting>
  <conditionalFormatting sqref="D43:AP43">
    <cfRule type="cellIs" priority="16" dxfId="0" operator="lessThan" stopIfTrue="1">
      <formula>0.33</formula>
    </cfRule>
    <cfRule type="cellIs" priority="17" dxfId="0" operator="between" stopIfTrue="1">
      <formula>0.51</formula>
      <formula>0.74</formula>
    </cfRule>
    <cfRule type="cellIs" priority="18" dxfId="0" operator="between" stopIfTrue="1">
      <formula>0.33</formula>
      <formula>0.5</formula>
    </cfRule>
    <cfRule type="cellIs" priority="19" dxfId="0" operator="greaterThan" stopIfTrue="1">
      <formula>0.75</formula>
    </cfRule>
  </conditionalFormatting>
  <dataValidations count="1">
    <dataValidation type="list" operator="equal" allowBlank="1" showInputMessage="1" showErrorMessage="1" sqref="D11:AP38 D46:AP68">
      <formula1>valeur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21"/>
  <sheetViews>
    <sheetView zoomScale="120" zoomScaleNormal="120" workbookViewId="0" topLeftCell="A1">
      <selection activeCell="A3" sqref="A3"/>
    </sheetView>
  </sheetViews>
  <sheetFormatPr defaultColWidth="11.421875" defaultRowHeight="12.75"/>
  <cols>
    <col min="1" max="1" width="53.57421875" style="103" customWidth="1"/>
    <col min="2" max="2" width="8.7109375" style="104" customWidth="1"/>
    <col min="3" max="28" width="7.7109375" style="104" customWidth="1"/>
    <col min="29" max="29" width="6.7109375" style="104" customWidth="1"/>
    <col min="30" max="30" width="5.7109375" style="104" customWidth="1"/>
    <col min="31" max="31" width="5.7109375" style="105" customWidth="1"/>
    <col min="32" max="41" width="5.7109375" style="104" customWidth="1"/>
    <col min="42" max="42" width="7.28125" style="104" customWidth="1"/>
    <col min="43" max="16384" width="11.421875" style="104" customWidth="1"/>
  </cols>
  <sheetData>
    <row r="1" s="1" customFormat="1" ht="12.75"/>
    <row r="2" s="1" customFormat="1" ht="12.75"/>
    <row r="3" spans="1:42" s="110" customFormat="1" ht="12.75">
      <c r="A3" s="106" t="s">
        <v>94</v>
      </c>
      <c r="B3" s="107">
        <f>Classe!D6</f>
        <v>0</v>
      </c>
      <c r="C3" s="108" t="str">
        <f>Classe!$E10</f>
        <v> </v>
      </c>
      <c r="D3" s="108" t="str">
        <f>Classe!$E11</f>
        <v> </v>
      </c>
      <c r="E3" s="108" t="str">
        <f>Classe!$E12</f>
        <v> </v>
      </c>
      <c r="F3" s="108" t="str">
        <f>Classe!$E13</f>
        <v> </v>
      </c>
      <c r="G3" s="108" t="str">
        <f>Classe!$E14</f>
        <v> </v>
      </c>
      <c r="H3" s="108" t="str">
        <f>Classe!$E15</f>
        <v> </v>
      </c>
      <c r="I3" s="108" t="str">
        <f>Classe!$E16</f>
        <v> </v>
      </c>
      <c r="J3" s="108" t="str">
        <f>Classe!$E17</f>
        <v> </v>
      </c>
      <c r="K3" s="108" t="str">
        <f>Classe!$E18</f>
        <v> </v>
      </c>
      <c r="L3" s="108" t="str">
        <f>Classe!$E19</f>
        <v> </v>
      </c>
      <c r="M3" s="108" t="str">
        <f>Classe!$E20</f>
        <v> </v>
      </c>
      <c r="N3" s="108" t="str">
        <f>Classe!$E21</f>
        <v> </v>
      </c>
      <c r="O3" s="108" t="str">
        <f>Classe!$E22</f>
        <v> </v>
      </c>
      <c r="P3" s="108" t="str">
        <f>Classe!$E23</f>
        <v> </v>
      </c>
      <c r="Q3" s="108" t="str">
        <f>Classe!$E24</f>
        <v> </v>
      </c>
      <c r="R3" s="108" t="str">
        <f>Classe!$E25</f>
        <v> </v>
      </c>
      <c r="S3" s="108" t="str">
        <f>Classe!$E26</f>
        <v> </v>
      </c>
      <c r="T3" s="108" t="str">
        <f>Classe!$E27</f>
        <v> </v>
      </c>
      <c r="U3" s="108" t="str">
        <f>Classe!$E28</f>
        <v> </v>
      </c>
      <c r="V3" s="108" t="str">
        <f>Classe!$E29</f>
        <v> </v>
      </c>
      <c r="W3" s="108" t="str">
        <f>Classe!$E30</f>
        <v> </v>
      </c>
      <c r="X3" s="108" t="str">
        <f>Classe!$E31</f>
        <v> </v>
      </c>
      <c r="Y3" s="108" t="str">
        <f>Classe!$E32</f>
        <v> </v>
      </c>
      <c r="Z3" s="108" t="str">
        <f>Classe!$E33</f>
        <v> </v>
      </c>
      <c r="AA3" s="108" t="str">
        <f>Classe!$E34</f>
        <v> </v>
      </c>
      <c r="AB3" s="108" t="str">
        <f>Classe!$E35</f>
        <v> </v>
      </c>
      <c r="AC3" s="108" t="str">
        <f>Classe!$E36</f>
        <v> </v>
      </c>
      <c r="AD3" s="108" t="str">
        <f>Classe!$E37</f>
        <v> </v>
      </c>
      <c r="AE3" s="108" t="str">
        <f>Classe!$E38</f>
        <v> </v>
      </c>
      <c r="AF3" s="108" t="str">
        <f>Classe!$E39</f>
        <v> </v>
      </c>
      <c r="AG3" s="108" t="str">
        <f>Classe!$E40</f>
        <v> </v>
      </c>
      <c r="AH3" s="108" t="str">
        <f>Classe!$E41</f>
        <v> </v>
      </c>
      <c r="AI3" s="108" t="str">
        <f>Classe!$E42</f>
        <v> </v>
      </c>
      <c r="AJ3" s="108" t="str">
        <f>Classe!$E43</f>
        <v> </v>
      </c>
      <c r="AK3" s="108" t="str">
        <f>Classe!$E44</f>
        <v> </v>
      </c>
      <c r="AL3" s="108" t="str">
        <f>Classe!$E45</f>
        <v> </v>
      </c>
      <c r="AM3" s="108" t="str">
        <f>Classe!$E46</f>
        <v> </v>
      </c>
      <c r="AN3" s="108" t="str">
        <f>Classe!$E47</f>
        <v> </v>
      </c>
      <c r="AO3" s="108" t="str">
        <f>Classe!$E48</f>
        <v> </v>
      </c>
      <c r="AP3" s="109">
        <f>COUNTIF(C3:AO3,"&gt;&lt;"&amp;"")</f>
        <v>0</v>
      </c>
    </row>
    <row r="4" spans="1:42" s="1" customFormat="1" ht="12.75">
      <c r="A4" s="111" t="s">
        <v>26</v>
      </c>
      <c r="B4" s="112" t="s">
        <v>95</v>
      </c>
      <c r="C4" s="113">
        <f>COUNTIF(Saisie!D11:D16,1)</f>
        <v>0</v>
      </c>
      <c r="D4" s="114">
        <f>COUNTIF(Saisie!E11:E16,1)</f>
        <v>0</v>
      </c>
      <c r="E4" s="114">
        <f>COUNTIF(Saisie!F11:F16,1)</f>
        <v>0</v>
      </c>
      <c r="F4" s="114">
        <f>COUNTIF(Saisie!G11:G16,1)</f>
        <v>0</v>
      </c>
      <c r="G4" s="114">
        <f>COUNTIF(Saisie!H11:H16,1)</f>
        <v>0</v>
      </c>
      <c r="H4" s="114">
        <f>COUNTIF(Saisie!I11:I16,1)</f>
        <v>0</v>
      </c>
      <c r="I4" s="114">
        <f>COUNTIF(Saisie!J11:J16,1)</f>
        <v>0</v>
      </c>
      <c r="J4" s="114">
        <f>COUNTIF(Saisie!K11:K16,1)</f>
        <v>0</v>
      </c>
      <c r="K4" s="114">
        <f>COUNTIF(Saisie!L11:L16,1)</f>
        <v>0</v>
      </c>
      <c r="L4" s="114">
        <f>COUNTIF(Saisie!M11:M16,1)</f>
        <v>0</v>
      </c>
      <c r="M4" s="114">
        <f>COUNTIF(Saisie!N11:N16,1)</f>
        <v>0</v>
      </c>
      <c r="N4" s="114">
        <f>COUNTIF(Saisie!O11:O16,1)</f>
        <v>0</v>
      </c>
      <c r="O4" s="114">
        <f>COUNTIF(Saisie!P11:P16,1)</f>
        <v>0</v>
      </c>
      <c r="P4" s="114">
        <f>COUNTIF(Saisie!Q11:Q16,1)</f>
        <v>0</v>
      </c>
      <c r="Q4" s="114">
        <f>COUNTIF(Saisie!R11:R16,1)</f>
        <v>0</v>
      </c>
      <c r="R4" s="114">
        <f>COUNTIF(Saisie!S11:S16,1)</f>
        <v>0</v>
      </c>
      <c r="S4" s="114">
        <f>COUNTIF(Saisie!T11:T16,1)</f>
        <v>0</v>
      </c>
      <c r="T4" s="114">
        <f>COUNTIF(Saisie!U11:U16,1)</f>
        <v>0</v>
      </c>
      <c r="U4" s="114">
        <f>COUNTIF(Saisie!V11:V16,1)</f>
        <v>0</v>
      </c>
      <c r="V4" s="114">
        <f>COUNTIF(Saisie!W11:W16,1)</f>
        <v>0</v>
      </c>
      <c r="W4" s="114">
        <f>COUNTIF(Saisie!X11:X16,1)</f>
        <v>0</v>
      </c>
      <c r="X4" s="114">
        <f>COUNTIF(Saisie!Y11:Y16,1)</f>
        <v>0</v>
      </c>
      <c r="Y4" s="114">
        <f>COUNTIF(Saisie!Z11:Z16,1)</f>
        <v>0</v>
      </c>
      <c r="Z4" s="114">
        <f>COUNTIF(Saisie!AA11:AA16,1)</f>
        <v>0</v>
      </c>
      <c r="AA4" s="114">
        <f>COUNTIF(Saisie!AB11:AB16,1)</f>
        <v>0</v>
      </c>
      <c r="AB4" s="114">
        <f>COUNTIF(Saisie!AC11:AC16,1)</f>
        <v>0</v>
      </c>
      <c r="AC4" s="114">
        <f>COUNTIF(Saisie!AD11:AD16,1)</f>
        <v>0</v>
      </c>
      <c r="AD4" s="114">
        <f>COUNTIF(Saisie!AE11:AE16,1)</f>
        <v>0</v>
      </c>
      <c r="AE4" s="114">
        <f>COUNTIF(Saisie!AF11:AF16,1)</f>
        <v>0</v>
      </c>
      <c r="AF4" s="114">
        <f>COUNTIF(Saisie!AG11:AG16,1)</f>
        <v>0</v>
      </c>
      <c r="AG4" s="114">
        <f>COUNTIF(Saisie!AH11:AH16,1)</f>
        <v>0</v>
      </c>
      <c r="AH4" s="114">
        <f>COUNTIF(Saisie!AI11:AI16,1)</f>
        <v>0</v>
      </c>
      <c r="AI4" s="114">
        <f>COUNTIF(Saisie!AJ11:AJ16,1)</f>
        <v>0</v>
      </c>
      <c r="AJ4" s="114">
        <f>COUNTIF(Saisie!AK11:AK16,1)</f>
        <v>0</v>
      </c>
      <c r="AK4" s="114">
        <f>COUNTIF(Saisie!AL11:AL16,1)</f>
        <v>0</v>
      </c>
      <c r="AL4" s="114">
        <f>COUNTIF(Saisie!AM11:AM16,1)</f>
        <v>0</v>
      </c>
      <c r="AM4" s="114">
        <f>COUNTIF(Saisie!AN11:AN16,1)</f>
        <v>0</v>
      </c>
      <c r="AN4" s="114">
        <f>COUNTIF(Saisie!AO11:AO16,1)</f>
        <v>0</v>
      </c>
      <c r="AO4" s="114">
        <f>COUNTIF(Saisie!AP11:AP16,1)</f>
        <v>0</v>
      </c>
      <c r="AP4" s="115" t="e">
        <f>SUM(C4:AO4)/$AP$3</f>
        <v>#DIV/0!</v>
      </c>
    </row>
    <row r="5" spans="1:42" s="1" customFormat="1" ht="12.75">
      <c r="A5" s="111" t="s">
        <v>33</v>
      </c>
      <c r="B5" s="116" t="s">
        <v>96</v>
      </c>
      <c r="C5" s="113">
        <f>COUNTIF(Saisie!D17:D24,1)</f>
        <v>0</v>
      </c>
      <c r="D5" s="114">
        <f>COUNTIF(Saisie!E17:E24,1)</f>
        <v>0</v>
      </c>
      <c r="E5" s="114">
        <f>COUNTIF(Saisie!F17:F24,1)</f>
        <v>0</v>
      </c>
      <c r="F5" s="114">
        <f>COUNTIF(Saisie!G17:G24,1)</f>
        <v>0</v>
      </c>
      <c r="G5" s="114">
        <f>COUNTIF(Saisie!H17:H24,1)</f>
        <v>0</v>
      </c>
      <c r="H5" s="114">
        <f>COUNTIF(Saisie!I17:I24,1)</f>
        <v>0</v>
      </c>
      <c r="I5" s="114">
        <f>COUNTIF(Saisie!J17:J24,1)</f>
        <v>0</v>
      </c>
      <c r="J5" s="114">
        <f>COUNTIF(Saisie!K17:K24,1)</f>
        <v>0</v>
      </c>
      <c r="K5" s="114">
        <f>COUNTIF(Saisie!L17:L24,1)</f>
        <v>0</v>
      </c>
      <c r="L5" s="114">
        <f>COUNTIF(Saisie!M17:M24,1)</f>
        <v>0</v>
      </c>
      <c r="M5" s="114">
        <f>COUNTIF(Saisie!N17:N24,1)</f>
        <v>0</v>
      </c>
      <c r="N5" s="114">
        <f>COUNTIF(Saisie!O17:O24,1)</f>
        <v>0</v>
      </c>
      <c r="O5" s="114">
        <f>COUNTIF(Saisie!P17:P24,1)</f>
        <v>0</v>
      </c>
      <c r="P5" s="114">
        <f>COUNTIF(Saisie!Q17:Q24,1)</f>
        <v>0</v>
      </c>
      <c r="Q5" s="114">
        <f>COUNTIF(Saisie!R17:R24,1)</f>
        <v>0</v>
      </c>
      <c r="R5" s="114">
        <f>COUNTIF(Saisie!S17:S24,1)</f>
        <v>0</v>
      </c>
      <c r="S5" s="114">
        <f>COUNTIF(Saisie!T17:T24,1)</f>
        <v>0</v>
      </c>
      <c r="T5" s="114">
        <f>COUNTIF(Saisie!U17:U24,1)</f>
        <v>0</v>
      </c>
      <c r="U5" s="114">
        <f>COUNTIF(Saisie!V17:V24,1)</f>
        <v>0</v>
      </c>
      <c r="V5" s="114">
        <f>COUNTIF(Saisie!W17:W24,1)</f>
        <v>0</v>
      </c>
      <c r="W5" s="114">
        <f>COUNTIF(Saisie!X17:X24,1)</f>
        <v>0</v>
      </c>
      <c r="X5" s="114">
        <f>COUNTIF(Saisie!Y17:Y24,1)</f>
        <v>0</v>
      </c>
      <c r="Y5" s="114">
        <f>COUNTIF(Saisie!Z17:Z24,1)</f>
        <v>0</v>
      </c>
      <c r="Z5" s="114">
        <f>COUNTIF(Saisie!AA17:AA24,1)</f>
        <v>0</v>
      </c>
      <c r="AA5" s="114">
        <f>COUNTIF(Saisie!AB17:AB24,1)</f>
        <v>0</v>
      </c>
      <c r="AB5" s="114">
        <f>COUNTIF(Saisie!AC17:AC24,1)</f>
        <v>0</v>
      </c>
      <c r="AC5" s="114">
        <f>COUNTIF(Saisie!AD17:AD24,1)</f>
        <v>0</v>
      </c>
      <c r="AD5" s="114">
        <f>COUNTIF(Saisie!AE17:AE24,1)</f>
        <v>0</v>
      </c>
      <c r="AE5" s="114">
        <f>COUNTIF(Saisie!AF17:AF24,1)</f>
        <v>0</v>
      </c>
      <c r="AF5" s="114">
        <f>COUNTIF(Saisie!AG17:AG24,1)</f>
        <v>0</v>
      </c>
      <c r="AG5" s="114">
        <f>COUNTIF(Saisie!AH17:AH24,1)</f>
        <v>0</v>
      </c>
      <c r="AH5" s="114">
        <f>COUNTIF(Saisie!AI17:AI24,1)</f>
        <v>0</v>
      </c>
      <c r="AI5" s="114">
        <f>COUNTIF(Saisie!AJ17:AJ24,1)</f>
        <v>0</v>
      </c>
      <c r="AJ5" s="114">
        <f>COUNTIF(Saisie!AK17:AK24,1)</f>
        <v>0</v>
      </c>
      <c r="AK5" s="114">
        <f>COUNTIF(Saisie!AL17:AL24,1)</f>
        <v>0</v>
      </c>
      <c r="AL5" s="114">
        <f>COUNTIF(Saisie!AM17:AM24,1)</f>
        <v>0</v>
      </c>
      <c r="AM5" s="114">
        <f>COUNTIF(Saisie!AN17:AN24,1)</f>
        <v>0</v>
      </c>
      <c r="AN5" s="114">
        <f>COUNTIF(Saisie!AO17:AO24,1)</f>
        <v>0</v>
      </c>
      <c r="AO5" s="114">
        <f>COUNTIF(Saisie!AP17:AP24,1)</f>
        <v>0</v>
      </c>
      <c r="AP5" s="115" t="e">
        <f>SUM(C5:AO5)/$AP$3</f>
        <v>#DIV/0!</v>
      </c>
    </row>
    <row r="6" spans="1:42" s="1" customFormat="1" ht="12.75">
      <c r="A6" s="111" t="s">
        <v>48</v>
      </c>
      <c r="B6" s="114" t="s">
        <v>97</v>
      </c>
      <c r="C6" s="113">
        <f>COUNTIF(Saisie!D30:D35,1)</f>
        <v>0</v>
      </c>
      <c r="D6" s="114">
        <f>COUNTIF(Saisie!E30:E35,1)</f>
        <v>0</v>
      </c>
      <c r="E6" s="114">
        <f>COUNTIF(Saisie!F30:F35,1)</f>
        <v>0</v>
      </c>
      <c r="F6" s="114">
        <f>COUNTIF(Saisie!G30:G35,1)</f>
        <v>0</v>
      </c>
      <c r="G6" s="114">
        <f>COUNTIF(Saisie!H30:H35,1)</f>
        <v>0</v>
      </c>
      <c r="H6" s="114">
        <f>COUNTIF(Saisie!I30:I35,1)</f>
        <v>0</v>
      </c>
      <c r="I6" s="114">
        <f>COUNTIF(Saisie!J30:J35,1)</f>
        <v>0</v>
      </c>
      <c r="J6" s="114">
        <f>COUNTIF(Saisie!K30:K35,1)</f>
        <v>0</v>
      </c>
      <c r="K6" s="114">
        <f>COUNTIF(Saisie!L30:L35,1)</f>
        <v>0</v>
      </c>
      <c r="L6" s="114">
        <f>COUNTIF(Saisie!M30:M35,1)</f>
        <v>0</v>
      </c>
      <c r="M6" s="114">
        <f>COUNTIF(Saisie!N30:N35,1)</f>
        <v>0</v>
      </c>
      <c r="N6" s="114">
        <f>COUNTIF(Saisie!O30:O35,1)</f>
        <v>0</v>
      </c>
      <c r="O6" s="114">
        <f>COUNTIF(Saisie!P30:P35,1)</f>
        <v>0</v>
      </c>
      <c r="P6" s="114">
        <f>COUNTIF(Saisie!Q30:Q35,1)</f>
        <v>0</v>
      </c>
      <c r="Q6" s="114">
        <f>COUNTIF(Saisie!R30:R35,1)</f>
        <v>0</v>
      </c>
      <c r="R6" s="114">
        <f>COUNTIF(Saisie!S30:S35,1)</f>
        <v>0</v>
      </c>
      <c r="S6" s="114">
        <f>COUNTIF(Saisie!T30:T35,1)</f>
        <v>0</v>
      </c>
      <c r="T6" s="114">
        <f>COUNTIF(Saisie!U30:U35,1)</f>
        <v>0</v>
      </c>
      <c r="U6" s="114">
        <f>COUNTIF(Saisie!V30:V35,1)</f>
        <v>0</v>
      </c>
      <c r="V6" s="114">
        <f>COUNTIF(Saisie!W30:W35,1)</f>
        <v>0</v>
      </c>
      <c r="W6" s="114">
        <f>COUNTIF(Saisie!X30:X35,1)</f>
        <v>0</v>
      </c>
      <c r="X6" s="114">
        <f>COUNTIF(Saisie!Y30:Y35,1)</f>
        <v>0</v>
      </c>
      <c r="Y6" s="114">
        <f>COUNTIF(Saisie!Z30:Z35,1)</f>
        <v>0</v>
      </c>
      <c r="Z6" s="114">
        <f>COUNTIF(Saisie!AA30:AA35,1)</f>
        <v>0</v>
      </c>
      <c r="AA6" s="114">
        <f>COUNTIF(Saisie!AB30:AB35,1)</f>
        <v>0</v>
      </c>
      <c r="AB6" s="114">
        <f>COUNTIF(Saisie!AC30:AC35,1)</f>
        <v>0</v>
      </c>
      <c r="AC6" s="114">
        <f>COUNTIF(Saisie!AD30:AD35,1)</f>
        <v>0</v>
      </c>
      <c r="AD6" s="114">
        <f>COUNTIF(Saisie!AE30:AE35,1)</f>
        <v>0</v>
      </c>
      <c r="AE6" s="114">
        <f>COUNTIF(Saisie!AF30:AF35,1)</f>
        <v>0</v>
      </c>
      <c r="AF6" s="114">
        <f>COUNTIF(Saisie!AG30:AG35,1)</f>
        <v>0</v>
      </c>
      <c r="AG6" s="114">
        <f>COUNTIF(Saisie!AH30:AH35,1)</f>
        <v>0</v>
      </c>
      <c r="AH6" s="114">
        <f>COUNTIF(Saisie!AI30:AI35,1)</f>
        <v>0</v>
      </c>
      <c r="AI6" s="114">
        <f>COUNTIF(Saisie!AJ30:AJ35,1)</f>
        <v>0</v>
      </c>
      <c r="AJ6" s="114">
        <f>COUNTIF(Saisie!AK30:AK35,1)</f>
        <v>0</v>
      </c>
      <c r="AK6" s="114">
        <f>COUNTIF(Saisie!AL30:AL35,1)</f>
        <v>0</v>
      </c>
      <c r="AL6" s="114">
        <f>COUNTIF(Saisie!AM30:AM35,1)</f>
        <v>0</v>
      </c>
      <c r="AM6" s="114">
        <f>COUNTIF(Saisie!AN30:AN35,1)</f>
        <v>0</v>
      </c>
      <c r="AN6" s="114">
        <f>COUNTIF(Saisie!AO30:AO35,1)</f>
        <v>0</v>
      </c>
      <c r="AO6" s="114">
        <f>COUNTIF(Saisie!AP30:AP35,1)</f>
        <v>0</v>
      </c>
      <c r="AP6" s="115" t="e">
        <f>SUM(C6:AO6)/$AP$3</f>
        <v>#DIV/0!</v>
      </c>
    </row>
    <row r="7" spans="1:42" s="1" customFormat="1" ht="12.75">
      <c r="A7" s="111" t="s">
        <v>98</v>
      </c>
      <c r="B7" s="112" t="s">
        <v>99</v>
      </c>
      <c r="C7" s="113">
        <f>COUNTIF(Saisie!D25:D29,1)</f>
        <v>0</v>
      </c>
      <c r="D7" s="114">
        <f>COUNTIF(Saisie!E25:E29,1)</f>
        <v>0</v>
      </c>
      <c r="E7" s="114">
        <f>COUNTIF(Saisie!F25:F29,1)</f>
        <v>0</v>
      </c>
      <c r="F7" s="114">
        <f>COUNTIF(Saisie!G25:G29,1)</f>
        <v>0</v>
      </c>
      <c r="G7" s="114">
        <f>COUNTIF(Saisie!H25:H29,1)</f>
        <v>0</v>
      </c>
      <c r="H7" s="114">
        <f>COUNTIF(Saisie!I25:I29,1)</f>
        <v>0</v>
      </c>
      <c r="I7" s="114">
        <f>COUNTIF(Saisie!J25:J29,1)</f>
        <v>0</v>
      </c>
      <c r="J7" s="114">
        <f>COUNTIF(Saisie!K25:K29,1)</f>
        <v>0</v>
      </c>
      <c r="K7" s="114">
        <f>COUNTIF(Saisie!L25:L29,1)</f>
        <v>0</v>
      </c>
      <c r="L7" s="114">
        <f>COUNTIF(Saisie!M25:M29,1)</f>
        <v>0</v>
      </c>
      <c r="M7" s="114">
        <f>COUNTIF(Saisie!N25:N29,1)</f>
        <v>0</v>
      </c>
      <c r="N7" s="114">
        <f>COUNTIF(Saisie!O25:O29,1)</f>
        <v>0</v>
      </c>
      <c r="O7" s="114">
        <f>COUNTIF(Saisie!P25:P29,1)</f>
        <v>0</v>
      </c>
      <c r="P7" s="114">
        <f>COUNTIF(Saisie!Q25:Q29,1)</f>
        <v>0</v>
      </c>
      <c r="Q7" s="114">
        <f>COUNTIF(Saisie!R25:R29,1)</f>
        <v>0</v>
      </c>
      <c r="R7" s="114">
        <f>COUNTIF(Saisie!S25:S29,1)</f>
        <v>0</v>
      </c>
      <c r="S7" s="114">
        <f>COUNTIF(Saisie!T25:T29,1)</f>
        <v>0</v>
      </c>
      <c r="T7" s="114">
        <f>COUNTIF(Saisie!U25:U29,1)</f>
        <v>0</v>
      </c>
      <c r="U7" s="114">
        <f>COUNTIF(Saisie!V25:V29,1)</f>
        <v>0</v>
      </c>
      <c r="V7" s="114">
        <f>COUNTIF(Saisie!W25:W29,1)</f>
        <v>0</v>
      </c>
      <c r="W7" s="114">
        <f>COUNTIF(Saisie!X25:X29,1)</f>
        <v>0</v>
      </c>
      <c r="X7" s="114">
        <f>COUNTIF(Saisie!Y25:Y29,1)</f>
        <v>0</v>
      </c>
      <c r="Y7" s="114">
        <f>COUNTIF(Saisie!Z25:Z29,1)</f>
        <v>0</v>
      </c>
      <c r="Z7" s="114">
        <f>COUNTIF(Saisie!AA25:AA29,1)</f>
        <v>0</v>
      </c>
      <c r="AA7" s="114">
        <f>COUNTIF(Saisie!AB25:AB29,1)</f>
        <v>0</v>
      </c>
      <c r="AB7" s="114">
        <f>COUNTIF(Saisie!AC25:AC29,1)</f>
        <v>0</v>
      </c>
      <c r="AC7" s="114">
        <f>COUNTIF(Saisie!AD25:AD29,1)</f>
        <v>0</v>
      </c>
      <c r="AD7" s="114">
        <f>COUNTIF(Saisie!AE25:AE29,1)</f>
        <v>0</v>
      </c>
      <c r="AE7" s="114">
        <f>COUNTIF(Saisie!AF25:AF29,1)</f>
        <v>0</v>
      </c>
      <c r="AF7" s="114">
        <f>COUNTIF(Saisie!AG25:AG29,1)</f>
        <v>0</v>
      </c>
      <c r="AG7" s="114">
        <f>COUNTIF(Saisie!AH25:AH29,1)</f>
        <v>0</v>
      </c>
      <c r="AH7" s="114">
        <f>COUNTIF(Saisie!AI25:AI29,1)</f>
        <v>0</v>
      </c>
      <c r="AI7" s="114">
        <f>COUNTIF(Saisie!AJ25:AJ29,1)</f>
        <v>0</v>
      </c>
      <c r="AJ7" s="114">
        <f>COUNTIF(Saisie!AK25:AK29,1)</f>
        <v>0</v>
      </c>
      <c r="AK7" s="114">
        <f>COUNTIF(Saisie!AL25:AL29,1)</f>
        <v>0</v>
      </c>
      <c r="AL7" s="114">
        <f>COUNTIF(Saisie!AM25:AM29,1)</f>
        <v>0</v>
      </c>
      <c r="AM7" s="114">
        <f>COUNTIF(Saisie!AN25:AN29,1)</f>
        <v>0</v>
      </c>
      <c r="AN7" s="114">
        <f>COUNTIF(Saisie!AO25:AO29,1)</f>
        <v>0</v>
      </c>
      <c r="AO7" s="114">
        <f>COUNTIF(Saisie!AP25:AP29,1)</f>
        <v>0</v>
      </c>
      <c r="AP7" s="115" t="e">
        <f>SUM(C7:AO7)/$AP$3</f>
        <v>#DIV/0!</v>
      </c>
    </row>
    <row r="8" spans="1:42" s="1" customFormat="1" ht="12.75">
      <c r="A8" s="111" t="s">
        <v>100</v>
      </c>
      <c r="B8" s="112" t="s">
        <v>99</v>
      </c>
      <c r="C8" s="113">
        <f>COUNTIF(Saisie!D36:D38,1)</f>
        <v>0</v>
      </c>
      <c r="D8" s="114">
        <f>COUNTIF(Saisie!E36:E38,1)</f>
        <v>0</v>
      </c>
      <c r="E8" s="114">
        <f>COUNTIF(Saisie!F36:F38,1)</f>
        <v>0</v>
      </c>
      <c r="F8" s="114">
        <f>COUNTIF(Saisie!G36:G38,1)</f>
        <v>0</v>
      </c>
      <c r="G8" s="114">
        <f>COUNTIF(Saisie!H36:H38,1)</f>
        <v>0</v>
      </c>
      <c r="H8" s="114">
        <f>COUNTIF(Saisie!I36:I38,1)</f>
        <v>0</v>
      </c>
      <c r="I8" s="114">
        <f>COUNTIF(Saisie!J36:J38,1)</f>
        <v>0</v>
      </c>
      <c r="J8" s="114">
        <f>COUNTIF(Saisie!K36:K38,1)</f>
        <v>0</v>
      </c>
      <c r="K8" s="114">
        <f>COUNTIF(Saisie!L36:L38,1)</f>
        <v>0</v>
      </c>
      <c r="L8" s="114">
        <f>COUNTIF(Saisie!M36:M38,1)</f>
        <v>0</v>
      </c>
      <c r="M8" s="114">
        <f>COUNTIF(Saisie!N36:N38,1)</f>
        <v>0</v>
      </c>
      <c r="N8" s="114">
        <f>COUNTIF(Saisie!O36:O38,1)</f>
        <v>0</v>
      </c>
      <c r="O8" s="114">
        <f>COUNTIF(Saisie!P36:P38,1)</f>
        <v>0</v>
      </c>
      <c r="P8" s="114">
        <f>COUNTIF(Saisie!Q36:Q38,1)</f>
        <v>0</v>
      </c>
      <c r="Q8" s="114">
        <f>COUNTIF(Saisie!R36:R38,1)</f>
        <v>0</v>
      </c>
      <c r="R8" s="114">
        <f>COUNTIF(Saisie!S36:S38,1)</f>
        <v>0</v>
      </c>
      <c r="S8" s="114">
        <f>COUNTIF(Saisie!T36:T38,1)</f>
        <v>0</v>
      </c>
      <c r="T8" s="114">
        <f>COUNTIF(Saisie!U36:U38,1)</f>
        <v>0</v>
      </c>
      <c r="U8" s="114">
        <f>COUNTIF(Saisie!V36:V38,1)</f>
        <v>0</v>
      </c>
      <c r="V8" s="114">
        <f>COUNTIF(Saisie!W36:W38,1)</f>
        <v>0</v>
      </c>
      <c r="W8" s="114">
        <f>COUNTIF(Saisie!X36:X38,1)</f>
        <v>0</v>
      </c>
      <c r="X8" s="114">
        <f>COUNTIF(Saisie!Y36:Y38,1)</f>
        <v>0</v>
      </c>
      <c r="Y8" s="114">
        <f>COUNTIF(Saisie!Z36:Z38,1)</f>
        <v>0</v>
      </c>
      <c r="Z8" s="114">
        <f>COUNTIF(Saisie!AA36:AA38,1)</f>
        <v>0</v>
      </c>
      <c r="AA8" s="114">
        <f>COUNTIF(Saisie!AB36:AB38,1)</f>
        <v>0</v>
      </c>
      <c r="AB8" s="114">
        <f>COUNTIF(Saisie!AC36:AC38,1)</f>
        <v>0</v>
      </c>
      <c r="AC8" s="114">
        <f>COUNTIF(Saisie!AD36:AD38,1)</f>
        <v>0</v>
      </c>
      <c r="AD8" s="114">
        <f>COUNTIF(Saisie!AE36:AE38,1)</f>
        <v>0</v>
      </c>
      <c r="AE8" s="114">
        <f>COUNTIF(Saisie!AF36:AF38,1)</f>
        <v>0</v>
      </c>
      <c r="AF8" s="114">
        <f>COUNTIF(Saisie!AG36:AG38,1)</f>
        <v>0</v>
      </c>
      <c r="AG8" s="114">
        <f>COUNTIF(Saisie!AH36:AH38,1)</f>
        <v>0</v>
      </c>
      <c r="AH8" s="114">
        <f>COUNTIF(Saisie!AI36:AI38,1)</f>
        <v>0</v>
      </c>
      <c r="AI8" s="114">
        <f>COUNTIF(Saisie!AJ36:AJ38,1)</f>
        <v>0</v>
      </c>
      <c r="AJ8" s="114">
        <f>COUNTIF(Saisie!AK36:AK38,1)</f>
        <v>0</v>
      </c>
      <c r="AK8" s="114">
        <f>COUNTIF(Saisie!AL36:AL38,1)</f>
        <v>0</v>
      </c>
      <c r="AL8" s="114">
        <f>COUNTIF(Saisie!AM36:AM38,1)</f>
        <v>0</v>
      </c>
      <c r="AM8" s="114">
        <f>COUNTIF(Saisie!AN36:AN38,1)</f>
        <v>0</v>
      </c>
      <c r="AN8" s="114">
        <f>COUNTIF(Saisie!AO36:AO38,1)</f>
        <v>0</v>
      </c>
      <c r="AO8" s="114">
        <f>COUNTIF(Saisie!AP36:AP38,1)</f>
        <v>0</v>
      </c>
      <c r="AP8" s="115" t="e">
        <f>SUM(C8:AO8)/$AP$3</f>
        <v>#DIV/0!</v>
      </c>
    </row>
    <row r="9" spans="1:42" s="1" customFormat="1" ht="12.75">
      <c r="A9" s="117" t="s">
        <v>101</v>
      </c>
      <c r="B9" s="117"/>
      <c r="C9" s="118">
        <f>SUM(C4:C8)</f>
        <v>0</v>
      </c>
      <c r="D9" s="119">
        <f>SUM(D4:D8)</f>
        <v>0</v>
      </c>
      <c r="E9" s="119">
        <f>SUM(E4:E8)</f>
        <v>0</v>
      </c>
      <c r="F9" s="119">
        <f>SUM(F4:F8)</f>
        <v>0</v>
      </c>
      <c r="G9" s="119">
        <f>SUM(G4:G8)</f>
        <v>0</v>
      </c>
      <c r="H9" s="119">
        <f>SUM(H4:H8)</f>
        <v>0</v>
      </c>
      <c r="I9" s="119">
        <f>SUM(I4:I8)</f>
        <v>0</v>
      </c>
      <c r="J9" s="119">
        <f>SUM(J4:J8)</f>
        <v>0</v>
      </c>
      <c r="K9" s="119">
        <f>SUM(K4:K8)</f>
        <v>0</v>
      </c>
      <c r="L9" s="119">
        <f>SUM(L4:L8)</f>
        <v>0</v>
      </c>
      <c r="M9" s="119">
        <f>SUM(M4:M8)</f>
        <v>0</v>
      </c>
      <c r="N9" s="119">
        <f>SUM(N4:N8)</f>
        <v>0</v>
      </c>
      <c r="O9" s="119">
        <f>SUM(O4:O8)</f>
        <v>0</v>
      </c>
      <c r="P9" s="119">
        <f>SUM(P4:P8)</f>
        <v>0</v>
      </c>
      <c r="Q9" s="119">
        <f>SUM(Q4:Q8)</f>
        <v>0</v>
      </c>
      <c r="R9" s="119">
        <f>SUM(R4:R8)</f>
        <v>0</v>
      </c>
      <c r="S9" s="119">
        <f>SUM(S4:S8)</f>
        <v>0</v>
      </c>
      <c r="T9" s="119">
        <f>SUM(T4:T8)</f>
        <v>0</v>
      </c>
      <c r="U9" s="119">
        <f>SUM(U4:U8)</f>
        <v>0</v>
      </c>
      <c r="V9" s="119">
        <f>SUM(V4:V8)</f>
        <v>0</v>
      </c>
      <c r="W9" s="119">
        <f>SUM(W4:W8)</f>
        <v>0</v>
      </c>
      <c r="X9" s="119">
        <f>SUM(X4:X8)</f>
        <v>0</v>
      </c>
      <c r="Y9" s="119">
        <f>SUM(Y4:Y8)</f>
        <v>0</v>
      </c>
      <c r="Z9" s="119">
        <f>SUM(Z4:Z8)</f>
        <v>0</v>
      </c>
      <c r="AA9" s="119">
        <f>SUM(AA4:AA8)</f>
        <v>0</v>
      </c>
      <c r="AB9" s="119">
        <f>SUM(AB4:AB8)</f>
        <v>0</v>
      </c>
      <c r="AC9" s="119">
        <f>SUM(AC4:AC8)</f>
        <v>0</v>
      </c>
      <c r="AD9" s="119">
        <f>SUM(AD4:AD8)</f>
        <v>0</v>
      </c>
      <c r="AE9" s="119">
        <f>SUM(AE4:AE8)</f>
        <v>0</v>
      </c>
      <c r="AF9" s="119">
        <f>SUM(AF4:AF8)</f>
        <v>0</v>
      </c>
      <c r="AG9" s="119">
        <f>SUM(AG4:AG8)</f>
        <v>0</v>
      </c>
      <c r="AH9" s="119">
        <f>SUM(AH4:AH8)</f>
        <v>0</v>
      </c>
      <c r="AI9" s="119">
        <f>SUM(AI4:AI8)</f>
        <v>0</v>
      </c>
      <c r="AJ9" s="119">
        <f>SUM(AJ4:AJ8)</f>
        <v>0</v>
      </c>
      <c r="AK9" s="119">
        <f>SUM(AK4:AK8)</f>
        <v>0</v>
      </c>
      <c r="AL9" s="119">
        <f>SUM(AL4:AL8)</f>
        <v>0</v>
      </c>
      <c r="AM9" s="119">
        <f>SUM(AM4:AM8)</f>
        <v>0</v>
      </c>
      <c r="AN9" s="119">
        <f>SUM(AN4:AN8)</f>
        <v>0</v>
      </c>
      <c r="AO9" s="119">
        <f>SUM(AO4:AO8)</f>
        <v>0</v>
      </c>
      <c r="AP9" s="115" t="e">
        <f>SUM(C9:AO9)/$AP$3</f>
        <v>#DIV/0!</v>
      </c>
    </row>
    <row r="10" spans="1:42" s="122" customFormat="1" ht="12.75">
      <c r="A10" s="117" t="s">
        <v>102</v>
      </c>
      <c r="B10" s="117"/>
      <c r="C10" s="120">
        <f>Saisie!D42</f>
        <v>0</v>
      </c>
      <c r="D10" s="121">
        <f>Saisie!E42</f>
        <v>0</v>
      </c>
      <c r="E10" s="121">
        <f>Saisie!F42</f>
        <v>0</v>
      </c>
      <c r="F10" s="121">
        <f>Saisie!G42</f>
        <v>0</v>
      </c>
      <c r="G10" s="121">
        <f>Saisie!H42</f>
        <v>0</v>
      </c>
      <c r="H10" s="121">
        <f>Saisie!I42</f>
        <v>0</v>
      </c>
      <c r="I10" s="121">
        <f>Saisie!J42</f>
        <v>0</v>
      </c>
      <c r="J10" s="121">
        <f>Saisie!K42</f>
        <v>0</v>
      </c>
      <c r="K10" s="121">
        <f>Saisie!L42</f>
        <v>0</v>
      </c>
      <c r="L10" s="121">
        <f>Saisie!M42</f>
        <v>0</v>
      </c>
      <c r="M10" s="121">
        <f>Saisie!N42</f>
        <v>0</v>
      </c>
      <c r="N10" s="121">
        <f>Saisie!O42</f>
        <v>0</v>
      </c>
      <c r="O10" s="121">
        <f>Saisie!P42</f>
        <v>0</v>
      </c>
      <c r="P10" s="121">
        <f>Saisie!Q42</f>
        <v>0</v>
      </c>
      <c r="Q10" s="121">
        <f>Saisie!R42</f>
        <v>0</v>
      </c>
      <c r="R10" s="121">
        <f>Saisie!S42</f>
        <v>0</v>
      </c>
      <c r="S10" s="121">
        <f>Saisie!T42</f>
        <v>0</v>
      </c>
      <c r="T10" s="121">
        <f>Saisie!U42</f>
        <v>0</v>
      </c>
      <c r="U10" s="121">
        <f>Saisie!V42</f>
        <v>0</v>
      </c>
      <c r="V10" s="121">
        <f>Saisie!W42</f>
        <v>0</v>
      </c>
      <c r="W10" s="121">
        <f>Saisie!X42</f>
        <v>0</v>
      </c>
      <c r="X10" s="121">
        <f>Saisie!Y42</f>
        <v>0</v>
      </c>
      <c r="Y10" s="121">
        <f>Saisie!Z42</f>
        <v>0</v>
      </c>
      <c r="Z10" s="121">
        <f>Saisie!AA42</f>
        <v>0</v>
      </c>
      <c r="AA10" s="121">
        <f>Saisie!AB42</f>
        <v>0</v>
      </c>
      <c r="AB10" s="121">
        <f>Saisie!AC42</f>
        <v>0</v>
      </c>
      <c r="AC10" s="121">
        <f>Saisie!AD42</f>
        <v>0</v>
      </c>
      <c r="AD10" s="121">
        <f>Saisie!AE42</f>
        <v>0</v>
      </c>
      <c r="AE10" s="121">
        <f>Saisie!AF42</f>
        <v>0</v>
      </c>
      <c r="AF10" s="121">
        <f>Saisie!AG42</f>
        <v>0</v>
      </c>
      <c r="AG10" s="121">
        <f>Saisie!AH42</f>
        <v>0</v>
      </c>
      <c r="AH10" s="121">
        <f>Saisie!AI42</f>
        <v>0</v>
      </c>
      <c r="AI10" s="121">
        <f>Saisie!AJ42</f>
        <v>0</v>
      </c>
      <c r="AJ10" s="121">
        <f>Saisie!AK42</f>
        <v>0</v>
      </c>
      <c r="AK10" s="121">
        <f>Saisie!AL42</f>
        <v>0</v>
      </c>
      <c r="AL10" s="121">
        <f>Saisie!AM42</f>
        <v>0</v>
      </c>
      <c r="AM10" s="121">
        <f>Saisie!AN42</f>
        <v>0</v>
      </c>
      <c r="AN10" s="121">
        <f>Saisie!AO42</f>
        <v>0</v>
      </c>
      <c r="AO10" s="121">
        <f>Saisie!AP42</f>
        <v>0</v>
      </c>
      <c r="AP10" s="115" t="e">
        <f>SUM(C10:AO10)/$AP$3</f>
        <v>#DIV/0!</v>
      </c>
    </row>
    <row r="11" spans="1:42" s="126" customFormat="1" ht="12.75">
      <c r="A11" s="123" t="s">
        <v>103</v>
      </c>
      <c r="B11" s="123"/>
      <c r="C11" s="124">
        <f>C9/(54-C10)</f>
        <v>0</v>
      </c>
      <c r="D11" s="124">
        <f>D9/(54-D10)</f>
        <v>0</v>
      </c>
      <c r="E11" s="124">
        <f>E9/(54-E10)</f>
        <v>0</v>
      </c>
      <c r="F11" s="124">
        <f>F9/(54-F10)</f>
        <v>0</v>
      </c>
      <c r="G11" s="124">
        <f>G9/(54-G10)</f>
        <v>0</v>
      </c>
      <c r="H11" s="124">
        <f>H9/(54-H10)</f>
        <v>0</v>
      </c>
      <c r="I11" s="124">
        <f>I9/(54-I10)</f>
        <v>0</v>
      </c>
      <c r="J11" s="124">
        <f>J9/(54-J10)</f>
        <v>0</v>
      </c>
      <c r="K11" s="124">
        <f>K9/(54-K10)</f>
        <v>0</v>
      </c>
      <c r="L11" s="124">
        <f>L9/(54-L10)</f>
        <v>0</v>
      </c>
      <c r="M11" s="124">
        <f>M9/(54-M10)</f>
        <v>0</v>
      </c>
      <c r="N11" s="124">
        <f>N9/(54-N10)</f>
        <v>0</v>
      </c>
      <c r="O11" s="124">
        <f>O9/(54-O10)</f>
        <v>0</v>
      </c>
      <c r="P11" s="124">
        <f>P9/(54-P10)</f>
        <v>0</v>
      </c>
      <c r="Q11" s="124">
        <f>Q9/(54-Q10)</f>
        <v>0</v>
      </c>
      <c r="R11" s="124">
        <f>R9/(54-R10)</f>
        <v>0</v>
      </c>
      <c r="S11" s="124">
        <f>S9/(54-S10)</f>
        <v>0</v>
      </c>
      <c r="T11" s="124">
        <f>T9/(54-T10)</f>
        <v>0</v>
      </c>
      <c r="U11" s="124">
        <f>U9/(54-U10)</f>
        <v>0</v>
      </c>
      <c r="V11" s="124">
        <f>V9/(54-V10)</f>
        <v>0</v>
      </c>
      <c r="W11" s="124">
        <f>W9/(54-W10)</f>
        <v>0</v>
      </c>
      <c r="X11" s="124">
        <f>X9/(54-X10)</f>
        <v>0</v>
      </c>
      <c r="Y11" s="124">
        <f>Y9/(54-Y10)</f>
        <v>0</v>
      </c>
      <c r="Z11" s="124">
        <f>Z9/(54-Z10)</f>
        <v>0</v>
      </c>
      <c r="AA11" s="124">
        <f>AA9/(54-AA10)</f>
        <v>0</v>
      </c>
      <c r="AB11" s="124">
        <f>AB9/(54-AB10)</f>
        <v>0</v>
      </c>
      <c r="AC11" s="124">
        <f>AC9/(54-AC10)</f>
        <v>0</v>
      </c>
      <c r="AD11" s="124">
        <f>AD9/(54-AD10)</f>
        <v>0</v>
      </c>
      <c r="AE11" s="124">
        <f>AE9/(54-AE10)</f>
        <v>0</v>
      </c>
      <c r="AF11" s="124">
        <f>AF9/(54-AF10)</f>
        <v>0</v>
      </c>
      <c r="AG11" s="124">
        <f>AG9/(54-AG10)</f>
        <v>0</v>
      </c>
      <c r="AH11" s="124">
        <f>AH9/(54-AH10)</f>
        <v>0</v>
      </c>
      <c r="AI11" s="124">
        <f>AI9/(54-AI10)</f>
        <v>0</v>
      </c>
      <c r="AJ11" s="124">
        <f>AJ9/(54-AJ10)</f>
        <v>0</v>
      </c>
      <c r="AK11" s="124">
        <f>AK9/(54-AK10)</f>
        <v>0</v>
      </c>
      <c r="AL11" s="124">
        <f>AL9/(54-AL10)</f>
        <v>0</v>
      </c>
      <c r="AM11" s="124">
        <f>AM9/(54-AM10)</f>
        <v>0</v>
      </c>
      <c r="AN11" s="124">
        <f>AN9/(54-AN10)</f>
        <v>0</v>
      </c>
      <c r="AO11" s="124">
        <f>AO9/(54-AO10)</f>
        <v>0</v>
      </c>
      <c r="AP11" s="125" t="e">
        <f>SUM(C11:AO11)/$AP$3</f>
        <v>#DIV/0!</v>
      </c>
    </row>
    <row r="12" spans="1:41" s="1" customFormat="1" ht="12.75">
      <c r="A12" s="106" t="s">
        <v>104</v>
      </c>
      <c r="B12" s="107">
        <f>B3</f>
        <v>0</v>
      </c>
      <c r="C12" s="127" t="str">
        <f>C3</f>
        <v> </v>
      </c>
      <c r="D12" s="127" t="str">
        <f>D3</f>
        <v> </v>
      </c>
      <c r="E12" s="127" t="str">
        <f>E3</f>
        <v> </v>
      </c>
      <c r="F12" s="127" t="str">
        <f>F3</f>
        <v> </v>
      </c>
      <c r="G12" s="127" t="str">
        <f>G3</f>
        <v> </v>
      </c>
      <c r="H12" s="127" t="str">
        <f>H3</f>
        <v> </v>
      </c>
      <c r="I12" s="127" t="str">
        <f>I3</f>
        <v> </v>
      </c>
      <c r="J12" s="127" t="str">
        <f>J3</f>
        <v> </v>
      </c>
      <c r="K12" s="127" t="str">
        <f>K3</f>
        <v> </v>
      </c>
      <c r="L12" s="127" t="str">
        <f>L3</f>
        <v> </v>
      </c>
      <c r="M12" s="127" t="str">
        <f>M3</f>
        <v> </v>
      </c>
      <c r="N12" s="127" t="str">
        <f>N3</f>
        <v> </v>
      </c>
      <c r="O12" s="127" t="str">
        <f>O3</f>
        <v> </v>
      </c>
      <c r="P12" s="127" t="str">
        <f>P3</f>
        <v> </v>
      </c>
      <c r="Q12" s="127" t="str">
        <f>Q3</f>
        <v> </v>
      </c>
      <c r="R12" s="127" t="str">
        <f>R3</f>
        <v> </v>
      </c>
      <c r="S12" s="127" t="str">
        <f>S3</f>
        <v> </v>
      </c>
      <c r="T12" s="127" t="str">
        <f>T3</f>
        <v> </v>
      </c>
      <c r="U12" s="127" t="str">
        <f>U3</f>
        <v> </v>
      </c>
      <c r="V12" s="127" t="str">
        <f>V3</f>
        <v> </v>
      </c>
      <c r="W12" s="127" t="str">
        <f>W3</f>
        <v> </v>
      </c>
      <c r="X12" s="127" t="str">
        <f>X3</f>
        <v> </v>
      </c>
      <c r="Y12" s="127" t="str">
        <f>Y3</f>
        <v> </v>
      </c>
      <c r="Z12" s="127" t="str">
        <f>Z3</f>
        <v> </v>
      </c>
      <c r="AA12" s="127" t="str">
        <f>AA3</f>
        <v> </v>
      </c>
      <c r="AB12" s="127" t="str">
        <f>AB3</f>
        <v> </v>
      </c>
      <c r="AC12" s="127" t="str">
        <f>AC3</f>
        <v> </v>
      </c>
      <c r="AD12" s="127" t="str">
        <f>AD3</f>
        <v> </v>
      </c>
      <c r="AE12" s="127" t="str">
        <f>AE3</f>
        <v> </v>
      </c>
      <c r="AF12" s="127" t="str">
        <f>AF3</f>
        <v> </v>
      </c>
      <c r="AG12" s="127" t="str">
        <f>AG3</f>
        <v> </v>
      </c>
      <c r="AH12" s="127" t="str">
        <f>AH3</f>
        <v> </v>
      </c>
      <c r="AI12" s="127" t="str">
        <f>AI3</f>
        <v> </v>
      </c>
      <c r="AJ12" s="127" t="str">
        <f>AJ3</f>
        <v> </v>
      </c>
      <c r="AK12" s="127" t="str">
        <f>AK3</f>
        <v> </v>
      </c>
      <c r="AL12" s="127" t="str">
        <f>AL3</f>
        <v> </v>
      </c>
      <c r="AM12" s="127" t="str">
        <f>AM3</f>
        <v> </v>
      </c>
      <c r="AN12" s="127" t="str">
        <f>AN3</f>
        <v> </v>
      </c>
      <c r="AO12" s="127" t="str">
        <f>AO3</f>
        <v> </v>
      </c>
    </row>
    <row r="13" spans="1:42" s="1" customFormat="1" ht="12.75">
      <c r="A13" s="111" t="s">
        <v>105</v>
      </c>
      <c r="B13" s="112" t="s">
        <v>106</v>
      </c>
      <c r="C13" s="112" t="e">
        <f>COUNTIF("$Saisie.D#REF !:D#REF !",1)</f>
        <v>#NAME?</v>
      </c>
      <c r="D13" s="112" t="e">
        <f>COUNTIF("$Saisie.E#REF !:E#REF !",1)</f>
        <v>#NAME?</v>
      </c>
      <c r="E13" s="112" t="e">
        <f>COUNTIF("$Saisie.F#REF !:F#REF !",1)</f>
        <v>#NAME?</v>
      </c>
      <c r="F13" s="112" t="e">
        <f>COUNTIF("$Saisie.G#REF !:G#REF !",1)</f>
        <v>#NAME?</v>
      </c>
      <c r="G13" s="112" t="e">
        <f>COUNTIF("$Saisie.H#REF !:H#REF !",1)</f>
        <v>#NAME?</v>
      </c>
      <c r="H13" s="112" t="e">
        <f>COUNTIF("$Saisie.I#REF !:I#REF !",1)</f>
        <v>#NAME?</v>
      </c>
      <c r="I13" s="112" t="e">
        <f>COUNTIF("$Saisie.J#REF !:J#REF !",1)</f>
        <v>#NAME?</v>
      </c>
      <c r="J13" s="112" t="e">
        <f>COUNTIF("$Saisie.K#REF !:K#REF !",1)</f>
        <v>#NAME?</v>
      </c>
      <c r="K13" s="112" t="e">
        <f>COUNTIF("$Saisie.L#REF !:L#REF !",1)</f>
        <v>#NAME?</v>
      </c>
      <c r="L13" s="112" t="e">
        <f>COUNTIF("$Saisie.M#REF !:M#REF !",1)</f>
        <v>#NAME?</v>
      </c>
      <c r="M13" s="112" t="e">
        <f>COUNTIF("$Saisie.N#REF !:N#REF !",1)</f>
        <v>#NAME?</v>
      </c>
      <c r="N13" s="112" t="e">
        <f>COUNTIF("$Saisie.O#REF !:O#REF !",1)</f>
        <v>#NAME?</v>
      </c>
      <c r="O13" s="112" t="e">
        <f>COUNTIF("$Saisie.P#REF !:P#REF !",1)</f>
        <v>#NAME?</v>
      </c>
      <c r="P13" s="112" t="e">
        <f>COUNTIF("$Saisie.Q#REF !:Q#REF !",1)</f>
        <v>#NAME?</v>
      </c>
      <c r="Q13" s="112" t="e">
        <f>COUNTIF("$Saisie.R#REF !:R#REF !",1)</f>
        <v>#NAME?</v>
      </c>
      <c r="R13" s="112" t="e">
        <f>COUNTIF("$Saisie.S#REF !:S#REF !",1)</f>
        <v>#NAME?</v>
      </c>
      <c r="S13" s="112" t="e">
        <f>COUNTIF("$Saisie.T#REF !:T#REF !",1)</f>
        <v>#NAME?</v>
      </c>
      <c r="T13" s="112" t="e">
        <f>COUNTIF("$Saisie.U#REF !:U#REF !",1)</f>
        <v>#NAME?</v>
      </c>
      <c r="U13" s="112" t="e">
        <f>COUNTIF("$Saisie.V#REF !:V#REF !",1)</f>
        <v>#NAME?</v>
      </c>
      <c r="V13" s="112" t="e">
        <f>COUNTIF("$Saisie.W#REF !:W#REF !",1)</f>
        <v>#NAME?</v>
      </c>
      <c r="W13" s="112" t="e">
        <f>COUNTIF("$Saisie.X#REF !:X#REF !",1)</f>
        <v>#NAME?</v>
      </c>
      <c r="X13" s="112" t="e">
        <f>COUNTIF("$Saisie.Y#REF !:Y#REF !",1)</f>
        <v>#NAME?</v>
      </c>
      <c r="Y13" s="112" t="e">
        <f>COUNTIF("$Saisie.Z#REF !:Z#REF !",1)</f>
        <v>#NAME?</v>
      </c>
      <c r="Z13" s="112" t="e">
        <f>COUNTIF("$Saisie.AA#REF !:AA#REF !",1)</f>
        <v>#NAME?</v>
      </c>
      <c r="AA13" s="112" t="e">
        <f>COUNTIF("$Saisie.AB#REF !:AB#REF !",1)</f>
        <v>#NAME?</v>
      </c>
      <c r="AB13" s="112" t="e">
        <f>COUNTIF("$Saisie.AC#REF !:AC#REF !",1)</f>
        <v>#NAME?</v>
      </c>
      <c r="AC13" s="112" t="e">
        <f>COUNTIF("$Saisie.AD#REF !:AD#REF !",1)</f>
        <v>#NAME?</v>
      </c>
      <c r="AD13" s="112" t="e">
        <f>COUNTIF("$Saisie.AE#REF !:AE#REF !",1)</f>
        <v>#NAME?</v>
      </c>
      <c r="AE13" s="112" t="e">
        <f>COUNTIF("$Saisie.AF#REF !:AF#REF !",1)</f>
        <v>#NAME?</v>
      </c>
      <c r="AF13" s="112" t="e">
        <f>COUNTIF("$Saisie.AG#REF !:AG#REF !",1)</f>
        <v>#NAME?</v>
      </c>
      <c r="AG13" s="112" t="e">
        <f>COUNTIF("$Saisie.AH#REF !:AH#REF !",1)</f>
        <v>#NAME?</v>
      </c>
      <c r="AH13" s="112" t="e">
        <f>COUNTIF("$Saisie.AI#REF !:AI#REF !",1)</f>
        <v>#NAME?</v>
      </c>
      <c r="AI13" s="112" t="e">
        <f>COUNTIF("$Saisie.AJ#REF !:AJ#REF !",1)</f>
        <v>#NAME?</v>
      </c>
      <c r="AJ13" s="112" t="e">
        <f>COUNTIF("$Saisie.AK#REF !:AK#REF !",1)</f>
        <v>#NAME?</v>
      </c>
      <c r="AK13" s="112" t="e">
        <f>COUNTIF("$Saisie.AL#REF !:AL#REF !",1)</f>
        <v>#NAME?</v>
      </c>
      <c r="AL13" s="112" t="e">
        <f>COUNTIF("$Saisie.AM#REF !:AM#REF !",1)</f>
        <v>#NAME?</v>
      </c>
      <c r="AM13" s="112" t="e">
        <f>COUNTIF("$Saisie.AN#REF !:AN#REF !",1)</f>
        <v>#NAME?</v>
      </c>
      <c r="AN13" s="112" t="e">
        <f>COUNTIF("$Saisie.AO#REF !:AO#REF !",1)</f>
        <v>#NAME?</v>
      </c>
      <c r="AO13" s="112" t="e">
        <f>COUNTIF("$Saisie.AP#REF !:AP#REF !",1)</f>
        <v>#NAME?</v>
      </c>
      <c r="AP13" s="105" t="e">
        <f>SUM(C13:AO13)/$AP$3</f>
        <v>#NAME?</v>
      </c>
    </row>
    <row r="14" spans="1:42" s="1" customFormat="1" ht="12.75">
      <c r="A14" s="111" t="s">
        <v>107</v>
      </c>
      <c r="B14" s="112" t="s">
        <v>108</v>
      </c>
      <c r="C14" s="112">
        <f>COUNTIF(Saisie!D46:D55,1)</f>
        <v>0</v>
      </c>
      <c r="D14" s="112">
        <f>COUNTIF(Saisie!E46:E55,1)</f>
        <v>0</v>
      </c>
      <c r="E14" s="112">
        <f>COUNTIF(Saisie!F46:F55,1)</f>
        <v>0</v>
      </c>
      <c r="F14" s="112">
        <f>COUNTIF(Saisie!G46:G55,1)</f>
        <v>0</v>
      </c>
      <c r="G14" s="112">
        <f>COUNTIF(Saisie!H46:H55,1)</f>
        <v>0</v>
      </c>
      <c r="H14" s="112">
        <f>COUNTIF(Saisie!I46:I55,1)</f>
        <v>0</v>
      </c>
      <c r="I14" s="112">
        <f>COUNTIF(Saisie!J46:J55,1)</f>
        <v>0</v>
      </c>
      <c r="J14" s="112">
        <f>COUNTIF(Saisie!K46:K55,1)</f>
        <v>0</v>
      </c>
      <c r="K14" s="112">
        <f>COUNTIF(Saisie!L46:L55,1)</f>
        <v>0</v>
      </c>
      <c r="L14" s="112">
        <f>COUNTIF(Saisie!M46:M55,1)</f>
        <v>0</v>
      </c>
      <c r="M14" s="112">
        <f>COUNTIF(Saisie!N46:N55,1)</f>
        <v>0</v>
      </c>
      <c r="N14" s="112">
        <f>COUNTIF(Saisie!O46:O55,1)</f>
        <v>0</v>
      </c>
      <c r="O14" s="112">
        <f>COUNTIF(Saisie!P46:P55,1)</f>
        <v>0</v>
      </c>
      <c r="P14" s="112">
        <f>COUNTIF(Saisie!Q46:Q55,1)</f>
        <v>0</v>
      </c>
      <c r="Q14" s="112">
        <f>COUNTIF(Saisie!R46:R55,1)</f>
        <v>0</v>
      </c>
      <c r="R14" s="112">
        <f>COUNTIF(Saisie!S46:S55,1)</f>
        <v>0</v>
      </c>
      <c r="S14" s="112">
        <f>COUNTIF(Saisie!T46:T55,1)</f>
        <v>0</v>
      </c>
      <c r="T14" s="112">
        <f>COUNTIF(Saisie!U46:U55,1)</f>
        <v>0</v>
      </c>
      <c r="U14" s="112">
        <f>COUNTIF(Saisie!V46:V55,1)</f>
        <v>0</v>
      </c>
      <c r="V14" s="112">
        <f>COUNTIF(Saisie!W46:W55,1)</f>
        <v>0</v>
      </c>
      <c r="W14" s="112">
        <f>COUNTIF(Saisie!X46:X55,1)</f>
        <v>0</v>
      </c>
      <c r="X14" s="112">
        <f>COUNTIF(Saisie!Y46:Y55,1)</f>
        <v>0</v>
      </c>
      <c r="Y14" s="112">
        <f>COUNTIF(Saisie!Z46:Z55,1)</f>
        <v>0</v>
      </c>
      <c r="Z14" s="112">
        <f>COUNTIF(Saisie!AA46:AA55,1)</f>
        <v>0</v>
      </c>
      <c r="AA14" s="112">
        <f>COUNTIF(Saisie!AB46:AB55,1)</f>
        <v>0</v>
      </c>
      <c r="AB14" s="112">
        <f>COUNTIF(Saisie!AC46:AC55,1)</f>
        <v>0</v>
      </c>
      <c r="AC14" s="112">
        <f>COUNTIF(Saisie!AD46:AD55,1)</f>
        <v>0</v>
      </c>
      <c r="AD14" s="112">
        <f>COUNTIF(Saisie!AE46:AE55,1)</f>
        <v>0</v>
      </c>
      <c r="AE14" s="112">
        <f>COUNTIF(Saisie!AF46:AF55,1)</f>
        <v>0</v>
      </c>
      <c r="AF14" s="112">
        <f>COUNTIF(Saisie!AG46:AG55,1)</f>
        <v>0</v>
      </c>
      <c r="AG14" s="112">
        <f>COUNTIF(Saisie!AH46:AH55,1)</f>
        <v>0</v>
      </c>
      <c r="AH14" s="112">
        <f>COUNTIF(Saisie!AI46:AI55,1)</f>
        <v>0</v>
      </c>
      <c r="AI14" s="112">
        <f>COUNTIF(Saisie!AJ46:AJ55,1)</f>
        <v>0</v>
      </c>
      <c r="AJ14" s="112">
        <f>COUNTIF(Saisie!AK46:AK55,1)</f>
        <v>0</v>
      </c>
      <c r="AK14" s="112">
        <f>COUNTIF(Saisie!AL46:AL55,1)</f>
        <v>0</v>
      </c>
      <c r="AL14" s="112">
        <f>COUNTIF(Saisie!AM46:AM55,1)</f>
        <v>0</v>
      </c>
      <c r="AM14" s="112">
        <f>COUNTIF(Saisie!AN46:AN55,1)</f>
        <v>0</v>
      </c>
      <c r="AN14" s="112">
        <f>COUNTIF(Saisie!AO46:AO55,1)</f>
        <v>0</v>
      </c>
      <c r="AO14" s="112">
        <f>COUNTIF(Saisie!AP46:AP55,1)</f>
        <v>0</v>
      </c>
      <c r="AP14" s="105" t="e">
        <f>SUM(C14:AO14)/$AP$3</f>
        <v>#DIV/0!</v>
      </c>
    </row>
    <row r="15" spans="1:42" s="1" customFormat="1" ht="12.75">
      <c r="A15" s="111" t="s">
        <v>109</v>
      </c>
      <c r="B15" s="116" t="s">
        <v>108</v>
      </c>
      <c r="C15" s="112" t="e">
        <f>COUNTIF("$Saisie.D#REF !:D#REF !",1)</f>
        <v>#NAME?</v>
      </c>
      <c r="D15" s="112" t="e">
        <f>COUNTIF("$Saisie.E#REF !:E#REF !",1)</f>
        <v>#NAME?</v>
      </c>
      <c r="E15" s="112" t="e">
        <f>COUNTIF("$Saisie.F#REF !:F#REF !",1)</f>
        <v>#NAME?</v>
      </c>
      <c r="F15" s="112" t="e">
        <f>COUNTIF("$Saisie.G#REF !:G#REF !",1)</f>
        <v>#NAME?</v>
      </c>
      <c r="G15" s="112" t="e">
        <f>COUNTIF("$Saisie.H#REF !:H#REF !",1)</f>
        <v>#NAME?</v>
      </c>
      <c r="H15" s="112" t="e">
        <f>COUNTIF("$Saisie.I#REF !:I#REF !",1)</f>
        <v>#NAME?</v>
      </c>
      <c r="I15" s="112" t="e">
        <f>COUNTIF("$Saisie.J#REF !:J#REF !",1)</f>
        <v>#NAME?</v>
      </c>
      <c r="J15" s="112" t="e">
        <f>COUNTIF("$Saisie.K#REF !:K#REF !",1)</f>
        <v>#NAME?</v>
      </c>
      <c r="K15" s="112" t="e">
        <f>COUNTIF("$Saisie.L#REF !:L#REF !",1)</f>
        <v>#NAME?</v>
      </c>
      <c r="L15" s="112" t="e">
        <f>COUNTIF("$Saisie.M#REF !:M#REF !",1)</f>
        <v>#NAME?</v>
      </c>
      <c r="M15" s="112" t="e">
        <f>COUNTIF("$Saisie.N#REF !:N#REF !",1)</f>
        <v>#NAME?</v>
      </c>
      <c r="N15" s="112" t="e">
        <f>COUNTIF("$Saisie.O#REF !:O#REF !",1)</f>
        <v>#NAME?</v>
      </c>
      <c r="O15" s="112" t="e">
        <f>COUNTIF("$Saisie.P#REF !:P#REF !",1)</f>
        <v>#NAME?</v>
      </c>
      <c r="P15" s="112" t="e">
        <f>COUNTIF("$Saisie.Q#REF !:Q#REF !",1)</f>
        <v>#NAME?</v>
      </c>
      <c r="Q15" s="112" t="e">
        <f>COUNTIF("$Saisie.R#REF !:R#REF !",1)</f>
        <v>#NAME?</v>
      </c>
      <c r="R15" s="112" t="e">
        <f>COUNTIF("$Saisie.S#REF !:S#REF !",1)</f>
        <v>#NAME?</v>
      </c>
      <c r="S15" s="112" t="e">
        <f>COUNTIF("$Saisie.T#REF !:T#REF !",1)</f>
        <v>#NAME?</v>
      </c>
      <c r="T15" s="112" t="e">
        <f>COUNTIF("$Saisie.U#REF !:U#REF !",1)</f>
        <v>#NAME?</v>
      </c>
      <c r="U15" s="112" t="e">
        <f>COUNTIF("$Saisie.V#REF !:V#REF !",1)</f>
        <v>#NAME?</v>
      </c>
      <c r="V15" s="112" t="e">
        <f>COUNTIF("$Saisie.W#REF !:W#REF !",1)</f>
        <v>#NAME?</v>
      </c>
      <c r="W15" s="112" t="e">
        <f>COUNTIF("$Saisie.X#REF !:X#REF !",1)</f>
        <v>#NAME?</v>
      </c>
      <c r="X15" s="112" t="e">
        <f>COUNTIF("$Saisie.Y#REF !:Y#REF !",1)</f>
        <v>#NAME?</v>
      </c>
      <c r="Y15" s="112" t="e">
        <f>COUNTIF("$Saisie.Z#REF !:Z#REF !",1)</f>
        <v>#NAME?</v>
      </c>
      <c r="Z15" s="112" t="e">
        <f>COUNTIF("$Saisie.AA#REF !:AA#REF !",1)</f>
        <v>#NAME?</v>
      </c>
      <c r="AA15" s="112" t="e">
        <f>COUNTIF("$Saisie.AB#REF !:AB#REF !",1)</f>
        <v>#NAME?</v>
      </c>
      <c r="AB15" s="112" t="e">
        <f>COUNTIF("$Saisie.AC#REF !:AC#REF !",1)</f>
        <v>#NAME?</v>
      </c>
      <c r="AC15" s="112" t="e">
        <f>COUNTIF("$Saisie.AD#REF !:AD#REF !",1)</f>
        <v>#NAME?</v>
      </c>
      <c r="AD15" s="112" t="e">
        <f>COUNTIF("$Saisie.AE#REF !:AE#REF !",1)</f>
        <v>#NAME?</v>
      </c>
      <c r="AE15" s="112" t="e">
        <f>COUNTIF("$Saisie.AF#REF !:AF#REF !",1)</f>
        <v>#NAME?</v>
      </c>
      <c r="AF15" s="112" t="e">
        <f>COUNTIF("$Saisie.AG#REF !:AG#REF !",1)</f>
        <v>#NAME?</v>
      </c>
      <c r="AG15" s="112" t="e">
        <f>COUNTIF("$Saisie.AH#REF !:AH#REF !",1)</f>
        <v>#NAME?</v>
      </c>
      <c r="AH15" s="112" t="e">
        <f>COUNTIF("$Saisie.AI#REF !:AI#REF !",1)</f>
        <v>#NAME?</v>
      </c>
      <c r="AI15" s="112" t="e">
        <f>COUNTIF("$Saisie.AJ#REF !:AJ#REF !",1)</f>
        <v>#NAME?</v>
      </c>
      <c r="AJ15" s="112" t="e">
        <f>COUNTIF("$Saisie.AK#REF !:AK#REF !",1)</f>
        <v>#NAME?</v>
      </c>
      <c r="AK15" s="112" t="e">
        <f>COUNTIF("$Saisie.AL#REF !:AL#REF !",1)</f>
        <v>#NAME?</v>
      </c>
      <c r="AL15" s="112" t="e">
        <f>COUNTIF("$Saisie.AM#REF !:AM#REF !",1)</f>
        <v>#NAME?</v>
      </c>
      <c r="AM15" s="112" t="e">
        <f>COUNTIF("$Saisie.AN#REF !:AN#REF !",1)</f>
        <v>#NAME?</v>
      </c>
      <c r="AN15" s="112" t="e">
        <f>COUNTIF("$Saisie.AO#REF !:AO#REF !",1)</f>
        <v>#NAME?</v>
      </c>
      <c r="AO15" s="112" t="e">
        <f>COUNTIF("$Saisie.AP#REF !:AP#REF !",1)</f>
        <v>#NAME?</v>
      </c>
      <c r="AP15" s="105" t="e">
        <f>SUM(C15:AO15)/$AP$3</f>
        <v>#NAME?</v>
      </c>
    </row>
    <row r="16" spans="1:42" s="1" customFormat="1" ht="12.75">
      <c r="A16" s="111" t="s">
        <v>110</v>
      </c>
      <c r="B16" s="116" t="s">
        <v>111</v>
      </c>
      <c r="C16" s="112">
        <f>COUNTIF(Saisie!D60:D62,1)</f>
        <v>0</v>
      </c>
      <c r="D16" s="112">
        <f>COUNTIF(Saisie!E60:E62,1)</f>
        <v>0</v>
      </c>
      <c r="E16" s="112">
        <f>COUNTIF(Saisie!F60:F62,1)</f>
        <v>0</v>
      </c>
      <c r="F16" s="112">
        <f>COUNTIF(Saisie!G60:G62,1)</f>
        <v>0</v>
      </c>
      <c r="G16" s="112">
        <f>COUNTIF(Saisie!H60:H62,1)</f>
        <v>0</v>
      </c>
      <c r="H16" s="112">
        <f>COUNTIF(Saisie!I60:I62,1)</f>
        <v>0</v>
      </c>
      <c r="I16" s="112">
        <f>COUNTIF(Saisie!J60:J62,1)</f>
        <v>0</v>
      </c>
      <c r="J16" s="112">
        <f>COUNTIF(Saisie!K60:K62,1)</f>
        <v>0</v>
      </c>
      <c r="K16" s="112">
        <f>COUNTIF(Saisie!L60:L62,1)</f>
        <v>0</v>
      </c>
      <c r="L16" s="112">
        <f>COUNTIF(Saisie!M60:M62,1)</f>
        <v>0</v>
      </c>
      <c r="M16" s="112">
        <f>COUNTIF(Saisie!N60:N62,1)</f>
        <v>0</v>
      </c>
      <c r="N16" s="112">
        <f>COUNTIF(Saisie!O60:O62,1)</f>
        <v>0</v>
      </c>
      <c r="O16" s="112">
        <f>COUNTIF(Saisie!P60:P62,1)</f>
        <v>0</v>
      </c>
      <c r="P16" s="112">
        <f>COUNTIF(Saisie!Q60:Q62,1)</f>
        <v>0</v>
      </c>
      <c r="Q16" s="112">
        <f>COUNTIF(Saisie!R60:R62,1)</f>
        <v>0</v>
      </c>
      <c r="R16" s="112">
        <f>COUNTIF(Saisie!S60:S62,1)</f>
        <v>0</v>
      </c>
      <c r="S16" s="112">
        <f>COUNTIF(Saisie!T60:T62,1)</f>
        <v>0</v>
      </c>
      <c r="T16" s="112">
        <f>COUNTIF(Saisie!U60:U62,1)</f>
        <v>0</v>
      </c>
      <c r="U16" s="112">
        <f>COUNTIF(Saisie!V60:V62,1)</f>
        <v>0</v>
      </c>
      <c r="V16" s="112">
        <f>COUNTIF(Saisie!W60:W62,1)</f>
        <v>0</v>
      </c>
      <c r="W16" s="112">
        <f>COUNTIF(Saisie!X60:X62,1)</f>
        <v>0</v>
      </c>
      <c r="X16" s="112">
        <f>COUNTIF(Saisie!Y60:Y62,1)</f>
        <v>0</v>
      </c>
      <c r="Y16" s="112">
        <f>COUNTIF(Saisie!Z60:Z62,1)</f>
        <v>0</v>
      </c>
      <c r="Z16" s="112">
        <f>COUNTIF(Saisie!AA60:AA62,1)</f>
        <v>0</v>
      </c>
      <c r="AA16" s="112">
        <f>COUNTIF(Saisie!AB60:AB62,1)</f>
        <v>0</v>
      </c>
      <c r="AB16" s="112">
        <f>COUNTIF(Saisie!AC60:AC62,1)</f>
        <v>0</v>
      </c>
      <c r="AC16" s="112">
        <f>COUNTIF(Saisie!AD60:AD62,1)</f>
        <v>0</v>
      </c>
      <c r="AD16" s="112">
        <f>COUNTIF(Saisie!AE60:AE62,1)</f>
        <v>0</v>
      </c>
      <c r="AE16" s="112">
        <f>COUNTIF(Saisie!AF60:AF62,1)</f>
        <v>0</v>
      </c>
      <c r="AF16" s="112">
        <f>COUNTIF(Saisie!AG60:AG62,1)</f>
        <v>0</v>
      </c>
      <c r="AG16" s="112">
        <f>COUNTIF(Saisie!AH60:AH62,1)</f>
        <v>0</v>
      </c>
      <c r="AH16" s="112">
        <f>COUNTIF(Saisie!AI60:AI62,1)</f>
        <v>0</v>
      </c>
      <c r="AI16" s="112">
        <f>COUNTIF(Saisie!AJ60:AJ62,1)</f>
        <v>0</v>
      </c>
      <c r="AJ16" s="112">
        <f>COUNTIF(Saisie!AK60:AK62,1)</f>
        <v>0</v>
      </c>
      <c r="AK16" s="112">
        <f>COUNTIF(Saisie!AL60:AL62,1)</f>
        <v>0</v>
      </c>
      <c r="AL16" s="112">
        <f>COUNTIF(Saisie!AM60:AM62,1)</f>
        <v>0</v>
      </c>
      <c r="AM16" s="112">
        <f>COUNTIF(Saisie!AN60:AN62,1)</f>
        <v>0</v>
      </c>
      <c r="AN16" s="112">
        <f>COUNTIF(Saisie!AO60:AO62,1)</f>
        <v>0</v>
      </c>
      <c r="AO16" s="112">
        <f>COUNTIF(Saisie!AP60:AP62,1)</f>
        <v>0</v>
      </c>
      <c r="AP16" s="105" t="e">
        <f>SUM(C16:AO16)/$AP$3</f>
        <v>#DIV/0!</v>
      </c>
    </row>
    <row r="17" spans="1:42" s="1" customFormat="1" ht="12.75">
      <c r="A17" s="111" t="s">
        <v>112</v>
      </c>
      <c r="B17" s="116" t="s">
        <v>113</v>
      </c>
      <c r="C17" s="112">
        <f>COUNTIF(Saisie!D68:D68,1)</f>
        <v>0</v>
      </c>
      <c r="D17" s="112">
        <f>COUNTIF(Saisie!E68:E68,1)</f>
        <v>0</v>
      </c>
      <c r="E17" s="112">
        <f>COUNTIF(Saisie!F68:F68,1)</f>
        <v>0</v>
      </c>
      <c r="F17" s="112">
        <f>COUNTIF(Saisie!G68:G68,1)</f>
        <v>0</v>
      </c>
      <c r="G17" s="112">
        <f>COUNTIF(Saisie!H68:H68,1)</f>
        <v>0</v>
      </c>
      <c r="H17" s="112">
        <f>COUNTIF(Saisie!I68:I68,1)</f>
        <v>0</v>
      </c>
      <c r="I17" s="112">
        <f>COUNTIF(Saisie!J68:J68,1)</f>
        <v>0</v>
      </c>
      <c r="J17" s="112">
        <f>COUNTIF(Saisie!K68:K68,1)</f>
        <v>0</v>
      </c>
      <c r="K17" s="112">
        <f>COUNTIF(Saisie!L68:L68,1)</f>
        <v>0</v>
      </c>
      <c r="L17" s="112">
        <f>COUNTIF(Saisie!M68:M68,1)</f>
        <v>0</v>
      </c>
      <c r="M17" s="112">
        <f>COUNTIF(Saisie!N68:N68,1)</f>
        <v>0</v>
      </c>
      <c r="N17" s="112">
        <f>COUNTIF(Saisie!O68:O68,1)</f>
        <v>0</v>
      </c>
      <c r="O17" s="112">
        <f>COUNTIF(Saisie!P68:P68,1)</f>
        <v>0</v>
      </c>
      <c r="P17" s="112">
        <f>COUNTIF(Saisie!Q68:Q68,1)</f>
        <v>0</v>
      </c>
      <c r="Q17" s="112">
        <f>COUNTIF(Saisie!R68:R68,1)</f>
        <v>0</v>
      </c>
      <c r="R17" s="112">
        <f>COUNTIF(Saisie!S68:S68,1)</f>
        <v>0</v>
      </c>
      <c r="S17" s="112">
        <f>COUNTIF(Saisie!T68:T68,1)</f>
        <v>0</v>
      </c>
      <c r="T17" s="112">
        <f>COUNTIF(Saisie!U68:U68,1)</f>
        <v>0</v>
      </c>
      <c r="U17" s="112">
        <f>COUNTIF(Saisie!V68:V68,1)</f>
        <v>0</v>
      </c>
      <c r="V17" s="112">
        <f>COUNTIF(Saisie!W68:W68,1)</f>
        <v>0</v>
      </c>
      <c r="W17" s="112">
        <f>COUNTIF(Saisie!X68:X68,1)</f>
        <v>0</v>
      </c>
      <c r="X17" s="112">
        <f>COUNTIF(Saisie!Y68:Y68,1)</f>
        <v>0</v>
      </c>
      <c r="Y17" s="112">
        <f>COUNTIF(Saisie!Z68:Z68,1)</f>
        <v>0</v>
      </c>
      <c r="Z17" s="112">
        <f>COUNTIF(Saisie!AA68:AA68,1)</f>
        <v>0</v>
      </c>
      <c r="AA17" s="112">
        <f>COUNTIF(Saisie!AB68:AB68,1)</f>
        <v>0</v>
      </c>
      <c r="AB17" s="112">
        <f>COUNTIF(Saisie!AC68:AC68,1)</f>
        <v>0</v>
      </c>
      <c r="AC17" s="112">
        <f>COUNTIF(Saisie!AD68:AD68,1)</f>
        <v>0</v>
      </c>
      <c r="AD17" s="112">
        <f>COUNTIF(Saisie!AE68:AE68,1)</f>
        <v>0</v>
      </c>
      <c r="AE17" s="112">
        <f>COUNTIF(Saisie!AF68:AF68,1)</f>
        <v>0</v>
      </c>
      <c r="AF17" s="112">
        <f>COUNTIF(Saisie!AG68:AG68,1)</f>
        <v>0</v>
      </c>
      <c r="AG17" s="112">
        <f>COUNTIF(Saisie!AH68:AH68,1)</f>
        <v>0</v>
      </c>
      <c r="AH17" s="112">
        <f>COUNTIF(Saisie!AI68:AI68,1)</f>
        <v>0</v>
      </c>
      <c r="AI17" s="112">
        <f>COUNTIF(Saisie!AJ68:AJ68,1)</f>
        <v>0</v>
      </c>
      <c r="AJ17" s="112">
        <f>COUNTIF(Saisie!AK68:AK68,1)</f>
        <v>0</v>
      </c>
      <c r="AK17" s="112">
        <f>COUNTIF(Saisie!AL68:AL68,1)</f>
        <v>0</v>
      </c>
      <c r="AL17" s="112">
        <f>COUNTIF(Saisie!AM68:AM68,1)</f>
        <v>0</v>
      </c>
      <c r="AM17" s="112">
        <f>COUNTIF(Saisie!AN68:AN68,1)</f>
        <v>0</v>
      </c>
      <c r="AN17" s="112">
        <f>COUNTIF(Saisie!AO68:AO68,1)</f>
        <v>0</v>
      </c>
      <c r="AO17" s="112">
        <f>COUNTIF(Saisie!AP68:AP68,1)</f>
        <v>0</v>
      </c>
      <c r="AP17" s="105" t="e">
        <f>SUM(C17:AO17)/$AP$3</f>
        <v>#DIV/0!</v>
      </c>
    </row>
    <row r="18" spans="1:42" s="1" customFormat="1" ht="12.75">
      <c r="A18" s="128" t="s">
        <v>101</v>
      </c>
      <c r="B18" s="128"/>
      <c r="C18" s="118" t="e">
        <f>SUM(C13:C17)</f>
        <v>#NAME?</v>
      </c>
      <c r="D18" s="118" t="e">
        <f>SUM(D13:D17)</f>
        <v>#NAME?</v>
      </c>
      <c r="E18" s="118" t="e">
        <f>SUM(E13:E17)</f>
        <v>#NAME?</v>
      </c>
      <c r="F18" s="118" t="e">
        <f>SUM(F13:F17)</f>
        <v>#NAME?</v>
      </c>
      <c r="G18" s="118" t="e">
        <f>SUM(G13:G17)</f>
        <v>#NAME?</v>
      </c>
      <c r="H18" s="118" t="e">
        <f>SUM(H13:H17)</f>
        <v>#NAME?</v>
      </c>
      <c r="I18" s="118" t="e">
        <f>SUM(I13:I17)</f>
        <v>#NAME?</v>
      </c>
      <c r="J18" s="118" t="e">
        <f>SUM(J13:J17)</f>
        <v>#NAME?</v>
      </c>
      <c r="K18" s="118" t="e">
        <f>SUM(K13:K17)</f>
        <v>#NAME?</v>
      </c>
      <c r="L18" s="118" t="e">
        <f>SUM(L13:L17)</f>
        <v>#NAME?</v>
      </c>
      <c r="M18" s="118" t="e">
        <f>SUM(M13:M17)</f>
        <v>#NAME?</v>
      </c>
      <c r="N18" s="118" t="e">
        <f>SUM(N13:N17)</f>
        <v>#NAME?</v>
      </c>
      <c r="O18" s="118" t="e">
        <f>SUM(O13:O17)</f>
        <v>#NAME?</v>
      </c>
      <c r="P18" s="118" t="e">
        <f>SUM(P13:P17)</f>
        <v>#NAME?</v>
      </c>
      <c r="Q18" s="118" t="e">
        <f>SUM(Q13:Q17)</f>
        <v>#NAME?</v>
      </c>
      <c r="R18" s="118" t="e">
        <f>SUM(R13:R17)</f>
        <v>#NAME?</v>
      </c>
      <c r="S18" s="118" t="e">
        <f>SUM(S13:S17)</f>
        <v>#NAME?</v>
      </c>
      <c r="T18" s="118" t="e">
        <f>SUM(T13:T17)</f>
        <v>#NAME?</v>
      </c>
      <c r="U18" s="118" t="e">
        <f>SUM(U13:U17)</f>
        <v>#NAME?</v>
      </c>
      <c r="V18" s="118" t="e">
        <f>SUM(V13:V17)</f>
        <v>#NAME?</v>
      </c>
      <c r="W18" s="118" t="e">
        <f>SUM(W13:W17)</f>
        <v>#NAME?</v>
      </c>
      <c r="X18" s="118" t="e">
        <f>SUM(X13:X17)</f>
        <v>#NAME?</v>
      </c>
      <c r="Y18" s="118" t="e">
        <f>SUM(Y13:Y17)</f>
        <v>#NAME?</v>
      </c>
      <c r="Z18" s="118" t="e">
        <f>SUM(Z13:Z17)</f>
        <v>#NAME?</v>
      </c>
      <c r="AA18" s="118" t="e">
        <f>SUM(AA13:AA17)</f>
        <v>#NAME?</v>
      </c>
      <c r="AB18" s="118" t="e">
        <f>SUM(AB13:AB17)</f>
        <v>#NAME?</v>
      </c>
      <c r="AC18" s="118" t="e">
        <f>SUM(AC13:AC17)</f>
        <v>#NAME?</v>
      </c>
      <c r="AD18" s="118" t="e">
        <f>SUM(AD13:AD17)</f>
        <v>#NAME?</v>
      </c>
      <c r="AE18" s="118" t="e">
        <f>SUM(AE13:AE17)</f>
        <v>#NAME?</v>
      </c>
      <c r="AF18" s="118" t="e">
        <f>SUM(AF13:AF17)</f>
        <v>#NAME?</v>
      </c>
      <c r="AG18" s="118" t="e">
        <f>SUM(AG13:AG17)</f>
        <v>#NAME?</v>
      </c>
      <c r="AH18" s="118" t="e">
        <f>SUM(AH13:AH17)</f>
        <v>#NAME?</v>
      </c>
      <c r="AI18" s="118" t="e">
        <f>SUM(AI13:AI17)</f>
        <v>#NAME?</v>
      </c>
      <c r="AJ18" s="118" t="e">
        <f>SUM(AJ13:AJ17)</f>
        <v>#NAME?</v>
      </c>
      <c r="AK18" s="118" t="e">
        <f>SUM(AK13:AK17)</f>
        <v>#NAME?</v>
      </c>
      <c r="AL18" s="118" t="e">
        <f>SUM(AL13:AL17)</f>
        <v>#NAME?</v>
      </c>
      <c r="AM18" s="118" t="e">
        <f>SUM(AM13:AM17)</f>
        <v>#NAME?</v>
      </c>
      <c r="AN18" s="118" t="e">
        <f>SUM(AN13:AN17)</f>
        <v>#NAME?</v>
      </c>
      <c r="AO18" s="118" t="e">
        <f>SUM(AO13:AO17)</f>
        <v>#NAME?</v>
      </c>
      <c r="AP18" s="105" t="e">
        <f>SUM(C18:AO18)/$AP$3</f>
        <v>#NAME?</v>
      </c>
    </row>
    <row r="19" spans="1:42" s="122" customFormat="1" ht="12.75">
      <c r="A19" s="128" t="s">
        <v>102</v>
      </c>
      <c r="B19" s="128"/>
      <c r="C19" s="118">
        <f>Saisie!D72</f>
        <v>0</v>
      </c>
      <c r="D19" s="118">
        <f>Saisie!E72</f>
        <v>0</v>
      </c>
      <c r="E19" s="118">
        <f>Saisie!F72</f>
        <v>0</v>
      </c>
      <c r="F19" s="118">
        <f>Saisie!G72</f>
        <v>0</v>
      </c>
      <c r="G19" s="118">
        <f>Saisie!H72</f>
        <v>0</v>
      </c>
      <c r="H19" s="118">
        <f>Saisie!I72</f>
        <v>0</v>
      </c>
      <c r="I19" s="118">
        <f>Saisie!J72</f>
        <v>0</v>
      </c>
      <c r="J19" s="118">
        <f>Saisie!K72</f>
        <v>0</v>
      </c>
      <c r="K19" s="118">
        <f>Saisie!L72</f>
        <v>0</v>
      </c>
      <c r="L19" s="118">
        <f>Saisie!M72</f>
        <v>0</v>
      </c>
      <c r="M19" s="118">
        <f>Saisie!N72</f>
        <v>0</v>
      </c>
      <c r="N19" s="118">
        <f>Saisie!O72</f>
        <v>0</v>
      </c>
      <c r="O19" s="118">
        <f>Saisie!P72</f>
        <v>0</v>
      </c>
      <c r="P19" s="118">
        <f>Saisie!Q72</f>
        <v>0</v>
      </c>
      <c r="Q19" s="118">
        <f>Saisie!R72</f>
        <v>0</v>
      </c>
      <c r="R19" s="118">
        <f>Saisie!S72</f>
        <v>0</v>
      </c>
      <c r="S19" s="118">
        <f>Saisie!T72</f>
        <v>0</v>
      </c>
      <c r="T19" s="118">
        <f>Saisie!U72</f>
        <v>0</v>
      </c>
      <c r="U19" s="118">
        <f>Saisie!V72</f>
        <v>0</v>
      </c>
      <c r="V19" s="118">
        <f>Saisie!W72</f>
        <v>0</v>
      </c>
      <c r="W19" s="118">
        <f>Saisie!X72</f>
        <v>0</v>
      </c>
      <c r="X19" s="118">
        <f>Saisie!Y72</f>
        <v>0</v>
      </c>
      <c r="Y19" s="118">
        <f>Saisie!Z72</f>
        <v>0</v>
      </c>
      <c r="Z19" s="118">
        <f>Saisie!AA72</f>
        <v>0</v>
      </c>
      <c r="AA19" s="118">
        <f>Saisie!AB72</f>
        <v>0</v>
      </c>
      <c r="AB19" s="118">
        <f>Saisie!AC72</f>
        <v>0</v>
      </c>
      <c r="AC19" s="118">
        <f>Saisie!AD72</f>
        <v>0</v>
      </c>
      <c r="AD19" s="118">
        <f>Saisie!AE72</f>
        <v>0</v>
      </c>
      <c r="AE19" s="118">
        <f>Saisie!AF72</f>
        <v>0</v>
      </c>
      <c r="AF19" s="118">
        <f>Saisie!AG72</f>
        <v>0</v>
      </c>
      <c r="AG19" s="118">
        <f>Saisie!AH72</f>
        <v>0</v>
      </c>
      <c r="AH19" s="118">
        <f>Saisie!AI72</f>
        <v>0</v>
      </c>
      <c r="AI19" s="118">
        <f>Saisie!AJ72</f>
        <v>0</v>
      </c>
      <c r="AJ19" s="118">
        <f>Saisie!AK72</f>
        <v>0</v>
      </c>
      <c r="AK19" s="118">
        <f>Saisie!AL72</f>
        <v>0</v>
      </c>
      <c r="AL19" s="118">
        <f>Saisie!AM72</f>
        <v>0</v>
      </c>
      <c r="AM19" s="118">
        <f>Saisie!AN72</f>
        <v>0</v>
      </c>
      <c r="AN19" s="118">
        <f>Saisie!AO72</f>
        <v>0</v>
      </c>
      <c r="AO19" s="118">
        <f>Saisie!AP72</f>
        <v>0</v>
      </c>
      <c r="AP19" s="105" t="e">
        <f>SUM(C19:AO19)/$AP$3</f>
        <v>#DIV/0!</v>
      </c>
    </row>
    <row r="20" spans="1:42" s="131" customFormat="1" ht="12.75">
      <c r="A20" s="123" t="s">
        <v>103</v>
      </c>
      <c r="B20" s="123"/>
      <c r="C20" s="124" t="e">
        <f>C18/(43-C19)</f>
        <v>#NAME?</v>
      </c>
      <c r="D20" s="129" t="e">
        <f>D18/(43-D19)</f>
        <v>#NAME?</v>
      </c>
      <c r="E20" s="129" t="e">
        <f>E18/(43-E19)</f>
        <v>#NAME?</v>
      </c>
      <c r="F20" s="129" t="e">
        <f>F18/(43-F19)</f>
        <v>#NAME?</v>
      </c>
      <c r="G20" s="129" t="e">
        <f>G18/(43-G19)</f>
        <v>#NAME?</v>
      </c>
      <c r="H20" s="129" t="e">
        <f>H18/(43-H19)</f>
        <v>#NAME?</v>
      </c>
      <c r="I20" s="129" t="e">
        <f>I18/(43-I19)</f>
        <v>#NAME?</v>
      </c>
      <c r="J20" s="129" t="e">
        <f>J18/(43-J19)</f>
        <v>#NAME?</v>
      </c>
      <c r="K20" s="124" t="e">
        <f>K18/(43-K19)</f>
        <v>#NAME?</v>
      </c>
      <c r="L20" s="129" t="e">
        <f>L18/(43-L19)</f>
        <v>#NAME?</v>
      </c>
      <c r="M20" s="124" t="e">
        <f>M18/(43-M19)</f>
        <v>#NAME?</v>
      </c>
      <c r="N20" s="129" t="e">
        <f>N18/(43-N19)</f>
        <v>#NAME?</v>
      </c>
      <c r="O20" s="129" t="e">
        <f>O18/(43-O19)</f>
        <v>#NAME?</v>
      </c>
      <c r="P20" s="129" t="e">
        <f>P18/(43-P19)</f>
        <v>#NAME?</v>
      </c>
      <c r="Q20" s="129" t="e">
        <f>Q18/(43-Q19)</f>
        <v>#NAME?</v>
      </c>
      <c r="R20" s="129" t="e">
        <f>R18/(43-R19)</f>
        <v>#NAME?</v>
      </c>
      <c r="S20" s="129" t="e">
        <f>S18/(43-S19)</f>
        <v>#NAME?</v>
      </c>
      <c r="T20" s="129" t="e">
        <f>T18/(43-T19)</f>
        <v>#NAME?</v>
      </c>
      <c r="U20" s="124" t="e">
        <f>U18/(43-U19)</f>
        <v>#NAME?</v>
      </c>
      <c r="V20" s="129" t="e">
        <f>V18/(43-V19)</f>
        <v>#NAME?</v>
      </c>
      <c r="W20" s="124" t="e">
        <f>W18/(43-W19)</f>
        <v>#NAME?</v>
      </c>
      <c r="X20" s="129" t="e">
        <f>X18/(43-X19)</f>
        <v>#NAME?</v>
      </c>
      <c r="Y20" s="129" t="e">
        <f>Y18/(43-Y19)</f>
        <v>#NAME?</v>
      </c>
      <c r="Z20" s="129" t="e">
        <f>Z18/(43-Z19)</f>
        <v>#NAME?</v>
      </c>
      <c r="AA20" s="129" t="e">
        <f>AA18/(43-AA19)</f>
        <v>#NAME?</v>
      </c>
      <c r="AB20" s="129" t="e">
        <f>AB18/(43-AB19)</f>
        <v>#NAME?</v>
      </c>
      <c r="AC20" s="129" t="e">
        <f>AC18/(43-AC19)</f>
        <v>#NAME?</v>
      </c>
      <c r="AD20" s="129" t="e">
        <f>AD18/(43-AD19)</f>
        <v>#NAME?</v>
      </c>
      <c r="AE20" s="124" t="e">
        <f>AE18/(43-AE19)</f>
        <v>#NAME?</v>
      </c>
      <c r="AF20" s="129" t="e">
        <f>AF18/(43-AF19)</f>
        <v>#NAME?</v>
      </c>
      <c r="AG20" s="124" t="e">
        <f>AG18/(43-AG19)</f>
        <v>#NAME?</v>
      </c>
      <c r="AH20" s="129" t="e">
        <f>AH18/(43-AH19)</f>
        <v>#NAME?</v>
      </c>
      <c r="AI20" s="129" t="e">
        <f>AI18/(43-AI19)</f>
        <v>#NAME?</v>
      </c>
      <c r="AJ20" s="129" t="e">
        <f>AJ18/(43-AJ19)</f>
        <v>#NAME?</v>
      </c>
      <c r="AK20" s="129" t="e">
        <f>AK18/(43-AK19)</f>
        <v>#NAME?</v>
      </c>
      <c r="AL20" s="129" t="e">
        <f>AL18/(43-AL19)</f>
        <v>#NAME?</v>
      </c>
      <c r="AM20" s="129" t="e">
        <f>AM18/(43-AM19)</f>
        <v>#NAME?</v>
      </c>
      <c r="AN20" s="129" t="e">
        <f>AN18/(43-AN19)</f>
        <v>#NAME?</v>
      </c>
      <c r="AO20" s="124" t="e">
        <f>AO18/(43-AO19)</f>
        <v>#NAME?</v>
      </c>
      <c r="AP20" s="130">
        <f>SUM(C20:AO20)/$AP$3</f>
        <v>0</v>
      </c>
    </row>
    <row r="21" spans="2:41" ht="12.75">
      <c r="B21" s="107">
        <f>B12</f>
        <v>0</v>
      </c>
      <c r="C21" s="127" t="str">
        <f>C3</f>
        <v> </v>
      </c>
      <c r="D21" s="127" t="str">
        <f>D3</f>
        <v> </v>
      </c>
      <c r="E21" s="127" t="str">
        <f>E3</f>
        <v> </v>
      </c>
      <c r="F21" s="127" t="str">
        <f>F3</f>
        <v> </v>
      </c>
      <c r="G21" s="127" t="str">
        <f>G3</f>
        <v> </v>
      </c>
      <c r="H21" s="127" t="str">
        <f>H3</f>
        <v> </v>
      </c>
      <c r="I21" s="127" t="str">
        <f>I3</f>
        <v> </v>
      </c>
      <c r="J21" s="127" t="str">
        <f>J3</f>
        <v> </v>
      </c>
      <c r="K21" s="127" t="str">
        <f>K3</f>
        <v> </v>
      </c>
      <c r="L21" s="127" t="str">
        <f>L3</f>
        <v> </v>
      </c>
      <c r="M21" s="127" t="str">
        <f>M3</f>
        <v> </v>
      </c>
      <c r="N21" s="127" t="str">
        <f>N3</f>
        <v> </v>
      </c>
      <c r="O21" s="127" t="str">
        <f>O3</f>
        <v> </v>
      </c>
      <c r="P21" s="127" t="str">
        <f>P3</f>
        <v> </v>
      </c>
      <c r="Q21" s="127" t="str">
        <f>Q3</f>
        <v> </v>
      </c>
      <c r="R21" s="127" t="str">
        <f>R3</f>
        <v> </v>
      </c>
      <c r="S21" s="127" t="str">
        <f>S3</f>
        <v> </v>
      </c>
      <c r="T21" s="127" t="str">
        <f>T3</f>
        <v> </v>
      </c>
      <c r="U21" s="127" t="str">
        <f>U3</f>
        <v> </v>
      </c>
      <c r="V21" s="127" t="str">
        <f>V3</f>
        <v> </v>
      </c>
      <c r="W21" s="127" t="str">
        <f>W3</f>
        <v> </v>
      </c>
      <c r="X21" s="127" t="str">
        <f>X3</f>
        <v> </v>
      </c>
      <c r="Y21" s="127" t="str">
        <f>Y3</f>
        <v> </v>
      </c>
      <c r="Z21" s="127" t="str">
        <f>Z3</f>
        <v> </v>
      </c>
      <c r="AA21" s="127" t="str">
        <f>AA3</f>
        <v> </v>
      </c>
      <c r="AB21" s="127" t="str">
        <f>AB3</f>
        <v> </v>
      </c>
      <c r="AC21" s="127" t="str">
        <f>AC3</f>
        <v> </v>
      </c>
      <c r="AD21" s="127" t="str">
        <f>AD3</f>
        <v> </v>
      </c>
      <c r="AE21" s="127" t="str">
        <f>AE3</f>
        <v> </v>
      </c>
      <c r="AF21" s="127" t="str">
        <f>AF3</f>
        <v> </v>
      </c>
      <c r="AG21" s="127" t="str">
        <f>AG3</f>
        <v> </v>
      </c>
      <c r="AH21" s="127" t="str">
        <f>AH3</f>
        <v> </v>
      </c>
      <c r="AI21" s="127" t="str">
        <f>AI3</f>
        <v> </v>
      </c>
      <c r="AJ21" s="127" t="str">
        <f>AJ3</f>
        <v> </v>
      </c>
      <c r="AK21" s="127" t="str">
        <f>AK3</f>
        <v> </v>
      </c>
      <c r="AL21" s="127" t="str">
        <f>AL3</f>
        <v> </v>
      </c>
      <c r="AM21" s="127" t="str">
        <f>AM3</f>
        <v> </v>
      </c>
      <c r="AN21" s="127" t="str">
        <f>AN3</f>
        <v> </v>
      </c>
      <c r="AO21" s="127" t="str">
        <f>AO3</f>
        <v> </v>
      </c>
    </row>
  </sheetData>
  <sheetProtection sheet="1"/>
  <mergeCells count="6">
    <mergeCell ref="A9:B9"/>
    <mergeCell ref="A10:B10"/>
    <mergeCell ref="A11:B11"/>
    <mergeCell ref="A18:B18"/>
    <mergeCell ref="A19:B19"/>
    <mergeCell ref="A20:B2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B2:B7"/>
  <sheetViews>
    <sheetView zoomScale="120" zoomScaleNormal="120" workbookViewId="0" topLeftCell="A1">
      <selection activeCell="B4" sqref="B4"/>
    </sheetView>
  </sheetViews>
  <sheetFormatPr defaultColWidth="11.421875" defaultRowHeight="12.75"/>
  <cols>
    <col min="1" max="16384" width="10.7109375" style="1" customWidth="1"/>
  </cols>
  <sheetData>
    <row r="2" ht="12.75">
      <c r="B2" s="132"/>
    </row>
    <row r="3" ht="12.75">
      <c r="B3" s="132"/>
    </row>
    <row r="4" ht="12.75">
      <c r="B4" s="1">
        <v>1</v>
      </c>
    </row>
    <row r="5" ht="12.75">
      <c r="B5" s="1">
        <v>9</v>
      </c>
    </row>
    <row r="6" ht="12.75">
      <c r="B6" s="1">
        <v>0</v>
      </c>
    </row>
    <row r="7" ht="12.75">
      <c r="B7" s="1" t="s">
        <v>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famille MSLS </cp:lastModifiedBy>
  <dcterms:modified xsi:type="dcterms:W3CDTF">2015-09-29T21:49:07Z</dcterms:modified>
  <cp:category/>
  <cp:version/>
  <cp:contentType/>
  <cp:contentStatus/>
  <cp:revision>26</cp:revision>
</cp:coreProperties>
</file>